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E:\Helion\Excel 2013 - website\R04\"/>
    </mc:Choice>
  </mc:AlternateContent>
  <bookViews>
    <workbookView xWindow="-45" yWindow="-45" windowWidth="16020" windowHeight="12030"/>
  </bookViews>
  <sheets>
    <sheet name="Parametry" sheetId="1" r:id="rId1"/>
    <sheet name="Harmonogram" sheetId="2" r:id="rId2"/>
  </sheets>
  <calcPr calcId="152511"/>
  <webPublishing codePage="1252"/>
</workbook>
</file>

<file path=xl/calcChain.xml><?xml version="1.0" encoding="utf-8"?>
<calcChain xmlns="http://schemas.openxmlformats.org/spreadsheetml/2006/main">
  <c r="H16" i="1" l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C2" i="2"/>
  <c r="H11" i="1"/>
  <c r="C5" i="2"/>
  <c r="H4" i="1"/>
  <c r="C4" i="2" s="1"/>
  <c r="E15" i="1" l="1"/>
  <c r="E17" i="1"/>
  <c r="C3" i="2"/>
  <c r="C10" i="2" s="1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2" i="2"/>
  <c r="C13" i="2"/>
  <c r="C15" i="2"/>
  <c r="C17" i="2"/>
  <c r="C19" i="2"/>
  <c r="C20" i="2"/>
  <c r="C23" i="2"/>
  <c r="C24" i="2"/>
  <c r="C25" i="2"/>
  <c r="C28" i="2"/>
  <c r="C29" i="2"/>
  <c r="C31" i="2"/>
  <c r="C33" i="2"/>
  <c r="C35" i="2"/>
  <c r="C36" i="2"/>
  <c r="C39" i="2"/>
  <c r="C40" i="2"/>
  <c r="C41" i="2"/>
  <c r="C44" i="2"/>
  <c r="C45" i="2"/>
  <c r="C47" i="2"/>
  <c r="C49" i="2"/>
  <c r="C51" i="2"/>
  <c r="C52" i="2"/>
  <c r="C55" i="2"/>
  <c r="C56" i="2"/>
  <c r="C57" i="2"/>
  <c r="C60" i="2"/>
  <c r="C61" i="2"/>
  <c r="C63" i="2"/>
  <c r="C65" i="2"/>
  <c r="C67" i="2"/>
  <c r="C68" i="2"/>
  <c r="C82" i="2"/>
  <c r="C83" i="2"/>
  <c r="C84" i="2"/>
  <c r="C87" i="2"/>
  <c r="C88" i="2"/>
  <c r="C90" i="2"/>
  <c r="C92" i="2"/>
  <c r="C94" i="2"/>
  <c r="C95" i="2"/>
  <c r="C98" i="2"/>
  <c r="C99" i="2"/>
  <c r="C100" i="2"/>
  <c r="C103" i="2"/>
  <c r="C104" i="2"/>
  <c r="C106" i="2"/>
  <c r="C108" i="2"/>
  <c r="C110" i="2"/>
  <c r="C111" i="2"/>
  <c r="C114" i="2"/>
  <c r="C115" i="2"/>
  <c r="C116" i="2"/>
  <c r="C119" i="2"/>
  <c r="C120" i="2"/>
  <c r="C122" i="2"/>
  <c r="C124" i="2"/>
  <c r="C126" i="2"/>
  <c r="C127" i="2"/>
  <c r="C130" i="2"/>
  <c r="C131" i="2"/>
  <c r="C132" i="2"/>
  <c r="C135" i="2"/>
  <c r="C136" i="2"/>
  <c r="E10" i="2"/>
  <c r="C72" i="2"/>
  <c r="C74" i="2"/>
  <c r="C75" i="2"/>
  <c r="C78" i="2"/>
  <c r="C79" i="2"/>
  <c r="C80" i="2"/>
  <c r="C76" i="2" l="1"/>
  <c r="C71" i="2"/>
  <c r="C134" i="2"/>
  <c r="C128" i="2"/>
  <c r="C123" i="2"/>
  <c r="C118" i="2"/>
  <c r="C112" i="2"/>
  <c r="C107" i="2"/>
  <c r="C102" i="2"/>
  <c r="C96" i="2"/>
  <c r="C91" i="2"/>
  <c r="C86" i="2"/>
  <c r="C69" i="2"/>
  <c r="C64" i="2"/>
  <c r="C59" i="2"/>
  <c r="C53" i="2"/>
  <c r="C48" i="2"/>
  <c r="C43" i="2"/>
  <c r="C37" i="2"/>
  <c r="C32" i="2"/>
  <c r="C27" i="2"/>
  <c r="C21" i="2"/>
  <c r="C16" i="2"/>
  <c r="C11" i="2"/>
  <c r="C81" i="2"/>
  <c r="C77" i="2"/>
  <c r="C73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9" i="2"/>
  <c r="C85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76" i="2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7" i="2"/>
  <c r="C178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/>
  <c r="F10" i="2" s="1"/>
  <c r="E11" i="2" l="1"/>
  <c r="D11" i="2" s="1"/>
  <c r="F11" i="2" s="1"/>
  <c r="E12" i="2" l="1"/>
  <c r="D12" i="2" s="1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 s="1"/>
  <c r="E24" i="2" l="1"/>
  <c r="D24" i="2" s="1"/>
  <c r="F24" i="2" s="1"/>
  <c r="E25" i="2" l="1"/>
  <c r="D25" i="2" s="1"/>
  <c r="F25" i="2" s="1"/>
  <c r="E26" i="2" l="1"/>
  <c r="D26" i="2" s="1"/>
  <c r="F26" i="2" s="1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 s="1"/>
  <c r="E31" i="2" l="1"/>
  <c r="D31" i="2" s="1"/>
  <c r="F31" i="2" s="1"/>
  <c r="E32" i="2" l="1"/>
  <c r="D32" i="2" s="1"/>
  <c r="F32" i="2" s="1"/>
  <c r="E33" i="2" l="1"/>
  <c r="D33" i="2" s="1"/>
  <c r="F33" i="2" s="1"/>
  <c r="E34" i="2" l="1"/>
  <c r="D34" i="2" s="1"/>
  <c r="F34" i="2" s="1"/>
  <c r="E35" i="2" l="1"/>
  <c r="D35" i="2" s="1"/>
  <c r="F35" i="2" s="1"/>
  <c r="E36" i="2" l="1"/>
  <c r="D36" i="2" s="1"/>
  <c r="F36" i="2" s="1"/>
  <c r="E37" i="2" l="1"/>
  <c r="D37" i="2" s="1"/>
  <c r="F37" i="2" s="1"/>
  <c r="E38" i="2" l="1"/>
  <c r="D38" i="2" s="1"/>
  <c r="F38" i="2" s="1"/>
  <c r="E39" i="2" l="1"/>
  <c r="D39" i="2" s="1"/>
  <c r="F39" i="2" s="1"/>
  <c r="E40" i="2" l="1"/>
  <c r="D40" i="2" s="1"/>
  <c r="F40" i="2" s="1"/>
  <c r="E41" i="2" l="1"/>
  <c r="D41" i="2" s="1"/>
  <c r="F41" i="2" s="1"/>
  <c r="E42" i="2" l="1"/>
  <c r="D42" i="2" s="1"/>
  <c r="F42" i="2" s="1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 s="1"/>
  <c r="E47" i="2" l="1"/>
  <c r="D47" i="2" s="1"/>
  <c r="F47" i="2" s="1"/>
  <c r="E48" i="2" l="1"/>
  <c r="D48" i="2" s="1"/>
  <c r="F48" i="2" s="1"/>
  <c r="E49" i="2" l="1"/>
  <c r="D49" i="2" s="1"/>
  <c r="F49" i="2" s="1"/>
  <c r="E50" i="2" l="1"/>
  <c r="D50" i="2" s="1"/>
  <c r="F50" i="2" s="1"/>
  <c r="E51" i="2" l="1"/>
  <c r="D51" i="2" s="1"/>
  <c r="F51" i="2" s="1"/>
  <c r="E52" i="2" l="1"/>
  <c r="D52" i="2" s="1"/>
  <c r="F52" i="2" s="1"/>
  <c r="E53" i="2" l="1"/>
  <c r="D53" i="2" s="1"/>
  <c r="F53" i="2" s="1"/>
  <c r="E54" i="2" l="1"/>
  <c r="D54" i="2" s="1"/>
  <c r="F54" i="2" s="1"/>
  <c r="E55" i="2" l="1"/>
  <c r="D55" i="2" s="1"/>
  <c r="F55" i="2" s="1"/>
  <c r="E56" i="2" l="1"/>
  <c r="D56" i="2" s="1"/>
  <c r="F56" i="2" s="1"/>
  <c r="E57" i="2" l="1"/>
  <c r="D57" i="2" s="1"/>
  <c r="F57" i="2" s="1"/>
  <c r="E58" i="2" l="1"/>
  <c r="D58" i="2" s="1"/>
  <c r="F58" i="2" s="1"/>
  <c r="E59" i="2" l="1"/>
  <c r="D59" i="2" s="1"/>
  <c r="F59" i="2" s="1"/>
  <c r="E60" i="2" l="1"/>
  <c r="D60" i="2" s="1"/>
  <c r="F60" i="2" s="1"/>
  <c r="E61" i="2" l="1"/>
  <c r="D61" i="2" s="1"/>
  <c r="F61" i="2" s="1"/>
  <c r="E62" i="2" l="1"/>
  <c r="D62" i="2" s="1"/>
  <c r="F62" i="2" s="1"/>
  <c r="E63" i="2" l="1"/>
  <c r="D63" i="2" s="1"/>
  <c r="F63" i="2" s="1"/>
  <c r="E64" i="2" l="1"/>
  <c r="D64" i="2" s="1"/>
  <c r="F64" i="2" s="1"/>
  <c r="E65" i="2" l="1"/>
  <c r="D65" i="2" s="1"/>
  <c r="F65" i="2" s="1"/>
  <c r="E66" i="2" l="1"/>
  <c r="D66" i="2" s="1"/>
  <c r="F66" i="2" s="1"/>
  <c r="E67" i="2" l="1"/>
  <c r="D67" i="2" s="1"/>
  <c r="F67" i="2" s="1"/>
  <c r="E68" i="2" l="1"/>
  <c r="D68" i="2" s="1"/>
  <c r="F68" i="2" s="1"/>
  <c r="E69" i="2" l="1"/>
  <c r="D69" i="2" s="1"/>
  <c r="F69" i="2" s="1"/>
  <c r="E70" i="2" l="1"/>
  <c r="D70" i="2" s="1"/>
  <c r="F70" i="2" s="1"/>
  <c r="E71" i="2" l="1"/>
  <c r="D71" i="2" s="1"/>
  <c r="F71" i="2" s="1"/>
  <c r="E72" i="2" l="1"/>
  <c r="D72" i="2" s="1"/>
  <c r="F72" i="2" s="1"/>
  <c r="E73" i="2" l="1"/>
  <c r="D73" i="2" s="1"/>
  <c r="F73" i="2" s="1"/>
  <c r="E74" i="2" l="1"/>
  <c r="D74" i="2" s="1"/>
  <c r="F74" i="2" s="1"/>
  <c r="E75" i="2" l="1"/>
  <c r="D75" i="2" s="1"/>
  <c r="F75" i="2" s="1"/>
  <c r="E76" i="2" l="1"/>
  <c r="D76" i="2" s="1"/>
  <c r="F76" i="2" s="1"/>
  <c r="E77" i="2" l="1"/>
  <c r="D77" i="2" s="1"/>
  <c r="F77" i="2" s="1"/>
  <c r="E78" i="2" l="1"/>
  <c r="D78" i="2" s="1"/>
  <c r="F78" i="2" s="1"/>
  <c r="E79" i="2" l="1"/>
  <c r="D79" i="2" s="1"/>
  <c r="F79" i="2" s="1"/>
  <c r="E80" i="2" l="1"/>
  <c r="D80" i="2" s="1"/>
  <c r="F80" i="2" s="1"/>
  <c r="E81" i="2" l="1"/>
  <c r="D81" i="2" s="1"/>
  <c r="F81" i="2" s="1"/>
  <c r="E82" i="2" l="1"/>
  <c r="D82" i="2" s="1"/>
  <c r="F82" i="2" s="1"/>
  <c r="E83" i="2" l="1"/>
  <c r="D83" i="2" s="1"/>
  <c r="F83" i="2" s="1"/>
  <c r="E84" i="2" l="1"/>
  <c r="D84" i="2" s="1"/>
  <c r="F84" i="2" s="1"/>
  <c r="E85" i="2" l="1"/>
  <c r="D85" i="2" s="1"/>
  <c r="F85" i="2" s="1"/>
  <c r="E86" i="2" l="1"/>
  <c r="D86" i="2" s="1"/>
  <c r="F86" i="2" s="1"/>
  <c r="E87" i="2" l="1"/>
  <c r="D87" i="2" s="1"/>
  <c r="F87" i="2" s="1"/>
  <c r="E88" i="2" l="1"/>
  <c r="D88" i="2" s="1"/>
  <c r="F88" i="2" s="1"/>
  <c r="E89" i="2" l="1"/>
  <c r="D89" i="2" s="1"/>
  <c r="F89" i="2" s="1"/>
  <c r="E90" i="2" l="1"/>
  <c r="D90" i="2" s="1"/>
  <c r="F90" i="2" s="1"/>
  <c r="E91" i="2" l="1"/>
  <c r="D91" i="2" s="1"/>
  <c r="F91" i="2" s="1"/>
  <c r="E92" i="2" l="1"/>
  <c r="D92" i="2" s="1"/>
  <c r="F92" i="2" s="1"/>
  <c r="E93" i="2" l="1"/>
  <c r="D93" i="2" s="1"/>
  <c r="F93" i="2" s="1"/>
  <c r="E94" i="2" l="1"/>
  <c r="D94" i="2" s="1"/>
  <c r="F94" i="2" s="1"/>
  <c r="E95" i="2" l="1"/>
  <c r="D95" i="2" s="1"/>
  <c r="F95" i="2" s="1"/>
  <c r="E96" i="2" l="1"/>
  <c r="D96" i="2" s="1"/>
  <c r="F96" i="2" s="1"/>
  <c r="E97" i="2" l="1"/>
  <c r="D97" i="2" s="1"/>
  <c r="F97" i="2" s="1"/>
  <c r="E98" i="2" l="1"/>
  <c r="D98" i="2" s="1"/>
  <c r="F98" i="2" s="1"/>
  <c r="E99" i="2" l="1"/>
  <c r="D99" i="2" s="1"/>
  <c r="F99" i="2" s="1"/>
  <c r="E100" i="2" l="1"/>
  <c r="D100" i="2" s="1"/>
  <c r="F100" i="2" s="1"/>
  <c r="E101" i="2" l="1"/>
  <c r="D101" i="2" s="1"/>
  <c r="F101" i="2" s="1"/>
  <c r="E102" i="2" l="1"/>
  <c r="D102" i="2" s="1"/>
  <c r="F102" i="2" s="1"/>
  <c r="E103" i="2" l="1"/>
  <c r="D103" i="2" s="1"/>
  <c r="F103" i="2" s="1"/>
  <c r="E104" i="2" l="1"/>
  <c r="D104" i="2" s="1"/>
  <c r="F104" i="2" s="1"/>
  <c r="E105" i="2" l="1"/>
  <c r="D105" i="2" s="1"/>
  <c r="F105" i="2" s="1"/>
  <c r="E106" i="2" l="1"/>
  <c r="D106" i="2" s="1"/>
  <c r="F106" i="2" s="1"/>
  <c r="E107" i="2" l="1"/>
  <c r="D107" i="2" s="1"/>
  <c r="F107" i="2" s="1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 s="1"/>
  <c r="E112" i="2" l="1"/>
  <c r="D112" i="2" s="1"/>
  <c r="F112" i="2" s="1"/>
  <c r="E113" i="2" l="1"/>
  <c r="D113" i="2" s="1"/>
  <c r="F113" i="2" s="1"/>
  <c r="E114" i="2" l="1"/>
  <c r="D114" i="2" s="1"/>
  <c r="F114" i="2" s="1"/>
  <c r="E115" i="2" l="1"/>
  <c r="D115" i="2" s="1"/>
  <c r="F115" i="2" s="1"/>
  <c r="E116" i="2" l="1"/>
  <c r="D116" i="2" s="1"/>
  <c r="F116" i="2" s="1"/>
  <c r="E117" i="2" l="1"/>
  <c r="D117" i="2" s="1"/>
  <c r="F117" i="2" s="1"/>
  <c r="E118" i="2" l="1"/>
  <c r="D118" i="2" s="1"/>
  <c r="F118" i="2" s="1"/>
  <c r="E119" i="2" l="1"/>
  <c r="D119" i="2" s="1"/>
  <c r="F119" i="2" s="1"/>
  <c r="E120" i="2" l="1"/>
  <c r="D120" i="2" s="1"/>
  <c r="F120" i="2" s="1"/>
  <c r="E121" i="2" l="1"/>
  <c r="D121" i="2" s="1"/>
  <c r="F121" i="2" s="1"/>
  <c r="E122" i="2" l="1"/>
  <c r="D122" i="2" s="1"/>
  <c r="F122" i="2" s="1"/>
  <c r="E123" i="2" l="1"/>
  <c r="D123" i="2" s="1"/>
  <c r="F123" i="2" s="1"/>
  <c r="E124" i="2" l="1"/>
  <c r="D124" i="2" s="1"/>
  <c r="F124" i="2" s="1"/>
  <c r="E125" i="2" l="1"/>
  <c r="D125" i="2" s="1"/>
  <c r="F125" i="2" s="1"/>
  <c r="E126" i="2" l="1"/>
  <c r="D126" i="2" s="1"/>
  <c r="F126" i="2" s="1"/>
  <c r="E127" i="2" l="1"/>
  <c r="D127" i="2" s="1"/>
  <c r="F127" i="2" s="1"/>
  <c r="E128" i="2" l="1"/>
  <c r="D128" i="2" s="1"/>
  <c r="F128" i="2" s="1"/>
  <c r="E129" i="2" l="1"/>
  <c r="D129" i="2" s="1"/>
  <c r="F129" i="2" s="1"/>
  <c r="E130" i="2" l="1"/>
  <c r="D130" i="2" s="1"/>
  <c r="F130" i="2" s="1"/>
  <c r="E131" i="2" l="1"/>
  <c r="D131" i="2" s="1"/>
  <c r="F131" i="2" s="1"/>
  <c r="E132" i="2" l="1"/>
  <c r="D132" i="2" s="1"/>
  <c r="F132" i="2" s="1"/>
  <c r="E133" i="2" l="1"/>
  <c r="D133" i="2" s="1"/>
  <c r="F133" i="2" s="1"/>
  <c r="E134" i="2" l="1"/>
  <c r="D134" i="2" s="1"/>
  <c r="F134" i="2" s="1"/>
  <c r="E135" i="2" l="1"/>
  <c r="D135" i="2" s="1"/>
  <c r="F135" i="2" s="1"/>
  <c r="E136" i="2" l="1"/>
  <c r="D136" i="2" s="1"/>
  <c r="F136" i="2" s="1"/>
  <c r="E137" i="2" l="1"/>
  <c r="D137" i="2" s="1"/>
  <c r="F137" i="2" s="1"/>
  <c r="E138" i="2" l="1"/>
  <c r="D138" i="2" s="1"/>
  <c r="F138" i="2" s="1"/>
  <c r="E139" i="2" l="1"/>
  <c r="D139" i="2" s="1"/>
  <c r="F139" i="2" s="1"/>
  <c r="E140" i="2" l="1"/>
  <c r="D140" i="2" s="1"/>
  <c r="F140" i="2" s="1"/>
  <c r="E141" i="2" l="1"/>
  <c r="D141" i="2" s="1"/>
  <c r="F141" i="2" s="1"/>
  <c r="E142" i="2" l="1"/>
  <c r="D142" i="2" s="1"/>
  <c r="F142" i="2" s="1"/>
  <c r="E143" i="2" l="1"/>
  <c r="D143" i="2" s="1"/>
  <c r="F143" i="2" s="1"/>
  <c r="E144" i="2" l="1"/>
  <c r="D144" i="2" s="1"/>
  <c r="F144" i="2" s="1"/>
  <c r="E145" i="2" l="1"/>
  <c r="D145" i="2" s="1"/>
  <c r="F145" i="2" s="1"/>
  <c r="E146" i="2" l="1"/>
  <c r="D146" i="2" s="1"/>
  <c r="F146" i="2" s="1"/>
  <c r="E147" i="2" l="1"/>
  <c r="D147" i="2" s="1"/>
  <c r="F147" i="2" s="1"/>
  <c r="E148" i="2" l="1"/>
  <c r="D148" i="2" s="1"/>
  <c r="F148" i="2" s="1"/>
  <c r="E149" i="2" l="1"/>
  <c r="D149" i="2" s="1"/>
  <c r="F149" i="2" s="1"/>
  <c r="E150" i="2" l="1"/>
  <c r="D150" i="2" s="1"/>
  <c r="F150" i="2" s="1"/>
  <c r="E151" i="2" l="1"/>
  <c r="D151" i="2" s="1"/>
  <c r="F151" i="2" s="1"/>
  <c r="E152" i="2" l="1"/>
  <c r="D152" i="2" s="1"/>
  <c r="F152" i="2" s="1"/>
  <c r="E153" i="2" l="1"/>
  <c r="D153" i="2" s="1"/>
  <c r="F153" i="2" s="1"/>
  <c r="E154" i="2" l="1"/>
  <c r="D154" i="2" s="1"/>
  <c r="F154" i="2" s="1"/>
  <c r="E155" i="2" l="1"/>
  <c r="D155" i="2" s="1"/>
  <c r="F155" i="2" s="1"/>
  <c r="E156" i="2" l="1"/>
  <c r="D156" i="2" s="1"/>
  <c r="F156" i="2" s="1"/>
  <c r="E157" i="2" l="1"/>
  <c r="D157" i="2" s="1"/>
  <c r="F157" i="2" s="1"/>
  <c r="E158" i="2" l="1"/>
  <c r="D158" i="2" s="1"/>
  <c r="F158" i="2" s="1"/>
  <c r="E159" i="2" l="1"/>
  <c r="D159" i="2" s="1"/>
  <c r="F159" i="2" s="1"/>
  <c r="E160" i="2" l="1"/>
  <c r="D160" i="2" s="1"/>
  <c r="F160" i="2" s="1"/>
  <c r="E161" i="2" l="1"/>
  <c r="D161" i="2" s="1"/>
  <c r="F161" i="2" s="1"/>
  <c r="E162" i="2" l="1"/>
  <c r="D162" i="2" s="1"/>
  <c r="F162" i="2" s="1"/>
  <c r="E163" i="2" l="1"/>
  <c r="D163" i="2" s="1"/>
  <c r="F163" i="2" s="1"/>
  <c r="E164" i="2" l="1"/>
  <c r="D164" i="2" s="1"/>
  <c r="F164" i="2" s="1"/>
  <c r="E165" i="2" l="1"/>
  <c r="D165" i="2" s="1"/>
  <c r="F165" i="2" s="1"/>
  <c r="E166" i="2" l="1"/>
  <c r="D166" i="2" s="1"/>
  <c r="F166" i="2" s="1"/>
  <c r="E167" i="2" l="1"/>
  <c r="D167" i="2" s="1"/>
  <c r="F167" i="2" s="1"/>
  <c r="E168" i="2" l="1"/>
  <c r="D168" i="2" s="1"/>
  <c r="F168" i="2" s="1"/>
  <c r="E169" i="2" l="1"/>
  <c r="D169" i="2" s="1"/>
  <c r="F169" i="2" s="1"/>
  <c r="E170" i="2" l="1"/>
  <c r="D170" i="2" s="1"/>
  <c r="F170" i="2" s="1"/>
  <c r="E171" i="2" l="1"/>
  <c r="D171" i="2" s="1"/>
  <c r="F171" i="2" s="1"/>
  <c r="E172" i="2" l="1"/>
  <c r="D172" i="2" s="1"/>
  <c r="F172" i="2" s="1"/>
  <c r="E173" i="2" l="1"/>
  <c r="D173" i="2" s="1"/>
  <c r="F173" i="2" s="1"/>
  <c r="E174" i="2" l="1"/>
  <c r="D174" i="2" s="1"/>
  <c r="F174" i="2" s="1"/>
  <c r="E175" i="2" l="1"/>
  <c r="D175" i="2" s="1"/>
  <c r="F175" i="2" s="1"/>
  <c r="E176" i="2" l="1"/>
  <c r="D176" i="2" s="1"/>
  <c r="F176" i="2" s="1"/>
  <c r="E177" i="2" l="1"/>
  <c r="D177" i="2" s="1"/>
  <c r="F177" i="2" s="1"/>
  <c r="E178" i="2" l="1"/>
  <c r="D178" i="2" s="1"/>
  <c r="F178" i="2" s="1"/>
  <c r="E179" i="2" l="1"/>
  <c r="D179" i="2" s="1"/>
  <c r="F179" i="2" s="1"/>
  <c r="E180" i="2" l="1"/>
  <c r="D180" i="2" s="1"/>
  <c r="F180" i="2" s="1"/>
  <c r="E181" i="2" l="1"/>
  <c r="D181" i="2" s="1"/>
  <c r="F181" i="2" s="1"/>
  <c r="E182" i="2" l="1"/>
  <c r="D182" i="2" s="1"/>
  <c r="F182" i="2" s="1"/>
  <c r="E183" i="2" l="1"/>
  <c r="D183" i="2" s="1"/>
  <c r="F183" i="2" s="1"/>
  <c r="E184" i="2" l="1"/>
  <c r="D184" i="2" s="1"/>
  <c r="F184" i="2" s="1"/>
  <c r="E185" i="2" l="1"/>
  <c r="D185" i="2" s="1"/>
  <c r="F185" i="2" s="1"/>
  <c r="E186" i="2" l="1"/>
  <c r="D186" i="2" s="1"/>
  <c r="F186" i="2" s="1"/>
  <c r="E187" i="2" l="1"/>
  <c r="D187" i="2" s="1"/>
  <c r="F187" i="2" s="1"/>
  <c r="E188" i="2" l="1"/>
  <c r="D188" i="2" s="1"/>
  <c r="F188" i="2" s="1"/>
  <c r="E189" i="2" l="1"/>
  <c r="D189" i="2" s="1"/>
  <c r="F189" i="2" s="1"/>
  <c r="E190" i="2" l="1"/>
  <c r="D190" i="2" s="1"/>
  <c r="F190" i="2" s="1"/>
  <c r="E191" i="2" l="1"/>
  <c r="D191" i="2" s="1"/>
  <c r="F191" i="2" s="1"/>
  <c r="E192" i="2" l="1"/>
  <c r="D192" i="2" s="1"/>
  <c r="F192" i="2" s="1"/>
  <c r="E193" i="2" l="1"/>
  <c r="D193" i="2" s="1"/>
  <c r="F193" i="2" s="1"/>
  <c r="E194" i="2" l="1"/>
  <c r="D194" i="2" s="1"/>
  <c r="F194" i="2" s="1"/>
  <c r="E195" i="2" l="1"/>
  <c r="D195" i="2" s="1"/>
  <c r="F195" i="2" s="1"/>
  <c r="E196" i="2" l="1"/>
  <c r="D196" i="2" s="1"/>
  <c r="F196" i="2" s="1"/>
  <c r="E197" i="2" l="1"/>
  <c r="D197" i="2" s="1"/>
  <c r="F197" i="2" s="1"/>
  <c r="E198" i="2" l="1"/>
  <c r="D198" i="2" s="1"/>
  <c r="F198" i="2" s="1"/>
  <c r="E199" i="2" l="1"/>
  <c r="D199" i="2" s="1"/>
  <c r="F199" i="2" s="1"/>
  <c r="E200" i="2" l="1"/>
  <c r="D200" i="2" s="1"/>
  <c r="F200" i="2" s="1"/>
  <c r="E201" i="2" l="1"/>
  <c r="D201" i="2" s="1"/>
  <c r="F201" i="2" s="1"/>
  <c r="E202" i="2" l="1"/>
  <c r="D202" i="2" s="1"/>
  <c r="F202" i="2" s="1"/>
  <c r="E203" i="2" l="1"/>
  <c r="D203" i="2" s="1"/>
  <c r="F203" i="2" s="1"/>
  <c r="E204" i="2" l="1"/>
  <c r="D204" i="2" s="1"/>
  <c r="F204" i="2" s="1"/>
  <c r="E205" i="2" l="1"/>
  <c r="D205" i="2" s="1"/>
  <c r="F205" i="2" s="1"/>
  <c r="E206" i="2" l="1"/>
  <c r="D206" i="2" s="1"/>
  <c r="F206" i="2" s="1"/>
  <c r="E207" i="2" l="1"/>
  <c r="D207" i="2" s="1"/>
  <c r="F207" i="2" s="1"/>
  <c r="E208" i="2" l="1"/>
  <c r="D208" i="2" s="1"/>
  <c r="F208" i="2" s="1"/>
  <c r="E209" i="2" l="1"/>
  <c r="D209" i="2" s="1"/>
  <c r="F209" i="2" s="1"/>
  <c r="E210" i="2" l="1"/>
  <c r="D210" i="2" s="1"/>
  <c r="F210" i="2" s="1"/>
  <c r="E211" i="2" l="1"/>
  <c r="D211" i="2" s="1"/>
  <c r="F211" i="2" s="1"/>
  <c r="E212" i="2" l="1"/>
  <c r="D212" i="2" s="1"/>
  <c r="F212" i="2" s="1"/>
  <c r="E213" i="2" l="1"/>
  <c r="D213" i="2" s="1"/>
  <c r="F213" i="2" s="1"/>
  <c r="E214" i="2" l="1"/>
  <c r="D214" i="2" s="1"/>
  <c r="F214" i="2" s="1"/>
  <c r="E215" i="2" l="1"/>
  <c r="D215" i="2" s="1"/>
  <c r="F215" i="2" s="1"/>
  <c r="E216" i="2" l="1"/>
  <c r="D216" i="2" s="1"/>
  <c r="F216" i="2" s="1"/>
  <c r="E217" i="2" l="1"/>
  <c r="D217" i="2" s="1"/>
  <c r="F217" i="2" s="1"/>
  <c r="E218" i="2" l="1"/>
  <c r="D218" i="2" s="1"/>
  <c r="F218" i="2" s="1"/>
  <c r="E219" i="2" l="1"/>
  <c r="D219" i="2" s="1"/>
  <c r="F219" i="2" s="1"/>
  <c r="E220" i="2" l="1"/>
  <c r="D220" i="2" s="1"/>
  <c r="F220" i="2" s="1"/>
  <c r="E221" i="2" l="1"/>
  <c r="D221" i="2" s="1"/>
  <c r="F221" i="2" s="1"/>
  <c r="E222" i="2" l="1"/>
  <c r="D222" i="2" s="1"/>
  <c r="F222" i="2" s="1"/>
  <c r="E223" i="2" l="1"/>
  <c r="D223" i="2" s="1"/>
  <c r="F223" i="2" s="1"/>
  <c r="E224" i="2" l="1"/>
  <c r="D224" i="2" s="1"/>
  <c r="F224" i="2" s="1"/>
  <c r="E225" i="2" l="1"/>
  <c r="D225" i="2" s="1"/>
  <c r="F225" i="2" s="1"/>
  <c r="E226" i="2" l="1"/>
  <c r="D226" i="2" s="1"/>
  <c r="F226" i="2" s="1"/>
  <c r="E227" i="2" l="1"/>
  <c r="D227" i="2" s="1"/>
  <c r="F227" i="2" s="1"/>
  <c r="E228" i="2" l="1"/>
  <c r="D228" i="2" s="1"/>
  <c r="F228" i="2" s="1"/>
  <c r="E229" i="2" l="1"/>
  <c r="D229" i="2" s="1"/>
  <c r="F229" i="2" s="1"/>
  <c r="E230" i="2" l="1"/>
  <c r="D230" i="2" s="1"/>
  <c r="F230" i="2" s="1"/>
  <c r="E231" i="2" l="1"/>
  <c r="D231" i="2" s="1"/>
  <c r="F231" i="2" s="1"/>
  <c r="E232" i="2" l="1"/>
  <c r="D232" i="2" s="1"/>
  <c r="F232" i="2" s="1"/>
  <c r="E233" i="2" l="1"/>
  <c r="D233" i="2" s="1"/>
  <c r="F233" i="2" s="1"/>
  <c r="E234" i="2" l="1"/>
  <c r="D234" i="2" s="1"/>
  <c r="F234" i="2" s="1"/>
  <c r="E235" i="2" l="1"/>
  <c r="D235" i="2" s="1"/>
  <c r="F235" i="2" s="1"/>
  <c r="E236" i="2" l="1"/>
  <c r="D236" i="2" s="1"/>
  <c r="F236" i="2" s="1"/>
  <c r="E237" i="2" l="1"/>
  <c r="D237" i="2" s="1"/>
  <c r="F237" i="2" s="1"/>
  <c r="E238" i="2" l="1"/>
  <c r="D238" i="2" s="1"/>
  <c r="F238" i="2" s="1"/>
  <c r="E239" i="2" l="1"/>
  <c r="D239" i="2" s="1"/>
  <c r="F239" i="2" s="1"/>
  <c r="E240" i="2" l="1"/>
  <c r="D240" i="2" s="1"/>
  <c r="F240" i="2" s="1"/>
  <c r="E241" i="2" l="1"/>
  <c r="D241" i="2" s="1"/>
  <c r="F241" i="2" s="1"/>
  <c r="E242" i="2" l="1"/>
  <c r="D242" i="2" s="1"/>
  <c r="F242" i="2" s="1"/>
  <c r="E243" i="2" l="1"/>
  <c r="D243" i="2" s="1"/>
  <c r="F243" i="2" s="1"/>
  <c r="E244" i="2" l="1"/>
  <c r="D244" i="2" s="1"/>
  <c r="F244" i="2" s="1"/>
  <c r="E245" i="2" l="1"/>
  <c r="D245" i="2" s="1"/>
  <c r="F245" i="2" s="1"/>
  <c r="E246" i="2" l="1"/>
  <c r="D246" i="2" s="1"/>
  <c r="F246" i="2" s="1"/>
  <c r="E247" i="2" l="1"/>
  <c r="D247" i="2" s="1"/>
  <c r="F247" i="2" s="1"/>
  <c r="E248" i="2" l="1"/>
  <c r="D248" i="2" s="1"/>
  <c r="F248" i="2" s="1"/>
  <c r="E249" i="2" l="1"/>
  <c r="D249" i="2" s="1"/>
  <c r="F249" i="2" s="1"/>
  <c r="E250" i="2" l="1"/>
  <c r="D250" i="2" s="1"/>
  <c r="F250" i="2" s="1"/>
  <c r="E251" i="2" l="1"/>
  <c r="D251" i="2" s="1"/>
  <c r="F251" i="2" s="1"/>
  <c r="E252" i="2" l="1"/>
  <c r="D252" i="2" s="1"/>
  <c r="F252" i="2" s="1"/>
  <c r="E253" i="2" l="1"/>
  <c r="D253" i="2" s="1"/>
  <c r="F253" i="2" s="1"/>
  <c r="E254" i="2" l="1"/>
  <c r="D254" i="2" s="1"/>
  <c r="F254" i="2" s="1"/>
  <c r="E255" i="2" l="1"/>
  <c r="D255" i="2" s="1"/>
  <c r="F255" i="2" s="1"/>
  <c r="E256" i="2" l="1"/>
  <c r="D256" i="2" s="1"/>
  <c r="F256" i="2" s="1"/>
  <c r="E257" i="2" l="1"/>
  <c r="D257" i="2" s="1"/>
  <c r="F257" i="2" s="1"/>
  <c r="E258" i="2" l="1"/>
  <c r="D258" i="2" s="1"/>
  <c r="F258" i="2" s="1"/>
  <c r="E259" i="2" l="1"/>
  <c r="D259" i="2" s="1"/>
  <c r="F259" i="2" s="1"/>
  <c r="E260" i="2" l="1"/>
  <c r="D260" i="2" s="1"/>
  <c r="F260" i="2" s="1"/>
  <c r="E261" i="2" l="1"/>
  <c r="D261" i="2" s="1"/>
  <c r="F261" i="2" s="1"/>
  <c r="E262" i="2" l="1"/>
  <c r="D262" i="2" s="1"/>
  <c r="F262" i="2" s="1"/>
  <c r="E263" i="2" l="1"/>
  <c r="D263" i="2" s="1"/>
  <c r="F263" i="2" s="1"/>
  <c r="E264" i="2" l="1"/>
  <c r="D264" i="2" s="1"/>
  <c r="F264" i="2" s="1"/>
  <c r="E265" i="2" l="1"/>
  <c r="D265" i="2" s="1"/>
  <c r="F265" i="2" s="1"/>
  <c r="E266" i="2" l="1"/>
  <c r="D266" i="2" s="1"/>
  <c r="F266" i="2" s="1"/>
  <c r="E267" i="2" l="1"/>
  <c r="D267" i="2" s="1"/>
  <c r="F267" i="2" s="1"/>
  <c r="E268" i="2" l="1"/>
  <c r="D268" i="2" s="1"/>
  <c r="F268" i="2" s="1"/>
  <c r="E269" i="2" l="1"/>
  <c r="D269" i="2" s="1"/>
  <c r="F269" i="2" l="1"/>
  <c r="E270" i="2" l="1"/>
  <c r="D270" i="2" s="1"/>
  <c r="F270" i="2" l="1"/>
  <c r="E271" i="2" l="1"/>
  <c r="D271" i="2" s="1"/>
  <c r="F271" i="2" l="1"/>
  <c r="E272" i="2" l="1"/>
  <c r="D272" i="2" s="1"/>
  <c r="F272" i="2" l="1"/>
  <c r="E273" i="2" l="1"/>
  <c r="D273" i="2" s="1"/>
  <c r="F273" i="2" l="1"/>
  <c r="E274" i="2" l="1"/>
  <c r="D274" i="2" s="1"/>
  <c r="F274" i="2" l="1"/>
  <c r="E275" i="2" l="1"/>
  <c r="D275" i="2" s="1"/>
  <c r="F275" i="2" l="1"/>
  <c r="E276" i="2" l="1"/>
  <c r="D276" i="2" s="1"/>
  <c r="F276" i="2" l="1"/>
  <c r="E277" i="2" l="1"/>
  <c r="D277" i="2" s="1"/>
  <c r="F277" i="2" l="1"/>
  <c r="E278" i="2" l="1"/>
  <c r="D278" i="2" s="1"/>
  <c r="F278" i="2" l="1"/>
  <c r="E279" i="2" l="1"/>
  <c r="D279" i="2" s="1"/>
  <c r="F279" i="2" l="1"/>
  <c r="E280" i="2" l="1"/>
  <c r="D280" i="2" s="1"/>
  <c r="F280" i="2" l="1"/>
  <c r="E281" i="2" l="1"/>
  <c r="D281" i="2" s="1"/>
  <c r="F281" i="2" l="1"/>
  <c r="E282" i="2" l="1"/>
  <c r="D282" i="2" s="1"/>
  <c r="F282" i="2" l="1"/>
  <c r="E283" i="2" l="1"/>
  <c r="D283" i="2" s="1"/>
  <c r="F283" i="2" l="1"/>
  <c r="E284" i="2" l="1"/>
  <c r="D284" i="2" s="1"/>
  <c r="F284" i="2" l="1"/>
  <c r="E285" i="2" l="1"/>
  <c r="D285" i="2" s="1"/>
  <c r="F285" i="2" l="1"/>
  <c r="E286" i="2" l="1"/>
  <c r="D286" i="2" s="1"/>
  <c r="F286" i="2" l="1"/>
  <c r="E287" i="2" l="1"/>
  <c r="D287" i="2" s="1"/>
  <c r="F287" i="2" l="1"/>
  <c r="E288" i="2" l="1"/>
  <c r="D288" i="2" s="1"/>
  <c r="F288" i="2" l="1"/>
  <c r="E289" i="2" l="1"/>
  <c r="D289" i="2" s="1"/>
  <c r="F289" i="2" l="1"/>
  <c r="E290" i="2" l="1"/>
  <c r="D290" i="2" s="1"/>
  <c r="F290" i="2" l="1"/>
  <c r="E291" i="2" l="1"/>
  <c r="D291" i="2" s="1"/>
  <c r="F291" i="2" l="1"/>
  <c r="E292" i="2" l="1"/>
  <c r="D292" i="2" s="1"/>
  <c r="F292" i="2" l="1"/>
  <c r="E293" i="2" l="1"/>
  <c r="D293" i="2" s="1"/>
  <c r="F293" i="2" l="1"/>
  <c r="E294" i="2" l="1"/>
  <c r="D294" i="2" s="1"/>
  <c r="F294" i="2" l="1"/>
  <c r="E295" i="2" l="1"/>
  <c r="D295" i="2" s="1"/>
  <c r="F295" i="2" l="1"/>
  <c r="E296" i="2" l="1"/>
  <c r="D296" i="2" s="1"/>
  <c r="F296" i="2" l="1"/>
  <c r="E297" i="2" l="1"/>
  <c r="D297" i="2" s="1"/>
  <c r="F297" i="2" l="1"/>
  <c r="E298" i="2" l="1"/>
  <c r="D298" i="2" s="1"/>
  <c r="F298" i="2" l="1"/>
  <c r="E299" i="2" l="1"/>
  <c r="D299" i="2" s="1"/>
  <c r="F299" i="2" l="1"/>
  <c r="E300" i="2" l="1"/>
  <c r="D300" i="2" s="1"/>
  <c r="F300" i="2" l="1"/>
  <c r="E301" i="2" l="1"/>
  <c r="D301" i="2" s="1"/>
  <c r="F301" i="2" l="1"/>
  <c r="E302" i="2" l="1"/>
  <c r="D302" i="2" s="1"/>
  <c r="F302" i="2" l="1"/>
  <c r="E303" i="2" l="1"/>
  <c r="D303" i="2" s="1"/>
  <c r="F303" i="2" l="1"/>
  <c r="E304" i="2" l="1"/>
  <c r="D304" i="2" s="1"/>
  <c r="F304" i="2" l="1"/>
  <c r="E305" i="2" l="1"/>
  <c r="D305" i="2" s="1"/>
  <c r="F305" i="2" l="1"/>
  <c r="E306" i="2" l="1"/>
  <c r="D306" i="2" s="1"/>
  <c r="F306" i="2" l="1"/>
  <c r="E307" i="2" l="1"/>
  <c r="D307" i="2" s="1"/>
  <c r="F307" i="2" l="1"/>
  <c r="E308" i="2" l="1"/>
  <c r="D308" i="2" s="1"/>
  <c r="F308" i="2" l="1"/>
  <c r="E309" i="2" l="1"/>
  <c r="D309" i="2" s="1"/>
  <c r="F309" i="2" l="1"/>
  <c r="E310" i="2" l="1"/>
  <c r="D310" i="2" s="1"/>
  <c r="F310" i="2" l="1"/>
  <c r="E311" i="2" l="1"/>
  <c r="D311" i="2" s="1"/>
  <c r="F311" i="2" l="1"/>
  <c r="E312" i="2" l="1"/>
  <c r="D312" i="2" s="1"/>
  <c r="F312" i="2" l="1"/>
  <c r="E313" i="2" l="1"/>
  <c r="D313" i="2" s="1"/>
  <c r="F313" i="2" l="1"/>
  <c r="E314" i="2" l="1"/>
  <c r="D314" i="2" s="1"/>
  <c r="F314" i="2" l="1"/>
  <c r="E315" i="2" l="1"/>
  <c r="D315" i="2" s="1"/>
  <c r="F315" i="2" l="1"/>
  <c r="E316" i="2" l="1"/>
  <c r="D316" i="2" s="1"/>
  <c r="F316" i="2" l="1"/>
  <c r="E317" i="2" l="1"/>
  <c r="D317" i="2" s="1"/>
  <c r="F317" i="2" l="1"/>
  <c r="E318" i="2" l="1"/>
  <c r="D318" i="2" s="1"/>
  <c r="F318" i="2" l="1"/>
  <c r="E319" i="2" l="1"/>
  <c r="D319" i="2" s="1"/>
  <c r="F319" i="2" l="1"/>
  <c r="E320" i="2" l="1"/>
  <c r="D320" i="2" s="1"/>
  <c r="F320" i="2" l="1"/>
  <c r="E321" i="2" l="1"/>
  <c r="D321" i="2" s="1"/>
  <c r="F321" i="2" l="1"/>
  <c r="E322" i="2" l="1"/>
  <c r="D322" i="2" s="1"/>
  <c r="F322" i="2" l="1"/>
  <c r="E323" i="2" l="1"/>
  <c r="D323" i="2" s="1"/>
  <c r="F323" i="2" l="1"/>
  <c r="E324" i="2" l="1"/>
  <c r="D324" i="2" s="1"/>
  <c r="F324" i="2" l="1"/>
  <c r="E325" i="2" l="1"/>
  <c r="D325" i="2" s="1"/>
  <c r="F325" i="2" l="1"/>
  <c r="E326" i="2" l="1"/>
  <c r="D326" i="2" s="1"/>
  <c r="F326" i="2" l="1"/>
  <c r="E327" i="2" l="1"/>
  <c r="D327" i="2" s="1"/>
  <c r="F327" i="2" l="1"/>
  <c r="E328" i="2" l="1"/>
  <c r="D328" i="2" s="1"/>
  <c r="F328" i="2" l="1"/>
  <c r="E329" i="2" l="1"/>
  <c r="D329" i="2" s="1"/>
  <c r="F329" i="2" l="1"/>
  <c r="E330" i="2" l="1"/>
  <c r="D330" i="2" s="1"/>
  <c r="F330" i="2" l="1"/>
  <c r="E331" i="2" l="1"/>
  <c r="D331" i="2" s="1"/>
  <c r="F331" i="2" l="1"/>
  <c r="E332" i="2" l="1"/>
  <c r="D332" i="2" s="1"/>
  <c r="F332" i="2" l="1"/>
  <c r="E333" i="2" l="1"/>
  <c r="D333" i="2" s="1"/>
  <c r="F333" i="2" l="1"/>
  <c r="E334" i="2" l="1"/>
  <c r="D334" i="2" s="1"/>
  <c r="F334" i="2" l="1"/>
  <c r="E335" i="2" l="1"/>
  <c r="D335" i="2" s="1"/>
  <c r="F335" i="2" l="1"/>
  <c r="E336" i="2" l="1"/>
  <c r="D336" i="2" s="1"/>
  <c r="F336" i="2" l="1"/>
  <c r="E337" i="2" l="1"/>
  <c r="D337" i="2" s="1"/>
  <c r="F337" i="2" l="1"/>
  <c r="E338" i="2" l="1"/>
  <c r="D338" i="2" s="1"/>
  <c r="F338" i="2" l="1"/>
  <c r="E339" i="2" l="1"/>
  <c r="D339" i="2" s="1"/>
  <c r="F339" i="2" l="1"/>
  <c r="E340" i="2" l="1"/>
  <c r="D340" i="2" s="1"/>
  <c r="F340" i="2" l="1"/>
  <c r="E341" i="2" l="1"/>
  <c r="D341" i="2" s="1"/>
  <c r="F341" i="2" l="1"/>
  <c r="E342" i="2" l="1"/>
  <c r="D342" i="2" s="1"/>
  <c r="F342" i="2" l="1"/>
  <c r="E343" i="2" l="1"/>
  <c r="D343" i="2" s="1"/>
  <c r="F343" i="2" l="1"/>
  <c r="E344" i="2" l="1"/>
  <c r="D344" i="2" s="1"/>
  <c r="F344" i="2" l="1"/>
  <c r="E345" i="2" l="1"/>
  <c r="D345" i="2" s="1"/>
  <c r="F345" i="2" l="1"/>
  <c r="E346" i="2" l="1"/>
  <c r="D346" i="2" s="1"/>
  <c r="F346" i="2" l="1"/>
  <c r="E347" i="2" l="1"/>
  <c r="D347" i="2" s="1"/>
  <c r="F347" i="2" l="1"/>
  <c r="E348" i="2" l="1"/>
  <c r="D348" i="2" s="1"/>
  <c r="F348" i="2" l="1"/>
  <c r="E349" i="2" l="1"/>
  <c r="D349" i="2" s="1"/>
  <c r="F349" i="2" l="1"/>
  <c r="E350" i="2" l="1"/>
  <c r="D350" i="2" s="1"/>
  <c r="F350" i="2" l="1"/>
  <c r="E351" i="2" l="1"/>
  <c r="D351" i="2" s="1"/>
  <c r="F351" i="2" l="1"/>
  <c r="E352" i="2" l="1"/>
  <c r="D352" i="2" s="1"/>
  <c r="F352" i="2" l="1"/>
  <c r="E353" i="2" l="1"/>
  <c r="D353" i="2" s="1"/>
  <c r="F353" i="2" l="1"/>
  <c r="E354" i="2" l="1"/>
  <c r="D354" i="2" s="1"/>
  <c r="F354" i="2" l="1"/>
  <c r="E355" i="2" l="1"/>
  <c r="D355" i="2" s="1"/>
  <c r="F355" i="2" l="1"/>
  <c r="E356" i="2" l="1"/>
  <c r="D356" i="2" s="1"/>
  <c r="F356" i="2" l="1"/>
  <c r="E357" i="2" l="1"/>
  <c r="D357" i="2" s="1"/>
  <c r="F357" i="2" l="1"/>
  <c r="E358" i="2" l="1"/>
  <c r="D358" i="2" s="1"/>
  <c r="F358" i="2" l="1"/>
  <c r="E359" i="2" l="1"/>
  <c r="D359" i="2" s="1"/>
  <c r="F359" i="2" l="1"/>
  <c r="E360" i="2" l="1"/>
  <c r="D360" i="2" s="1"/>
  <c r="F360" i="2" l="1"/>
  <c r="E361" i="2" l="1"/>
  <c r="D361" i="2" s="1"/>
  <c r="F361" i="2" l="1"/>
  <c r="E362" i="2" l="1"/>
  <c r="D362" i="2" s="1"/>
  <c r="F362" i="2" l="1"/>
  <c r="E363" i="2" l="1"/>
  <c r="D363" i="2" s="1"/>
  <c r="F363" i="2" l="1"/>
  <c r="E364" i="2" l="1"/>
  <c r="D364" i="2" s="1"/>
  <c r="F364" i="2" l="1"/>
  <c r="E365" i="2" l="1"/>
  <c r="D365" i="2" s="1"/>
  <c r="F365" i="2" l="1"/>
  <c r="E366" i="2" l="1"/>
  <c r="D366" i="2" s="1"/>
  <c r="F366" i="2" l="1"/>
  <c r="E367" i="2" l="1"/>
  <c r="D367" i="2" s="1"/>
  <c r="F367" i="2" l="1"/>
  <c r="E368" i="2" l="1"/>
  <c r="D368" i="2" s="1"/>
  <c r="F368" i="2" l="1"/>
  <c r="E369" i="2" l="1"/>
  <c r="D369" i="2" s="1"/>
  <c r="F369" i="2" s="1"/>
</calcChain>
</file>

<file path=xl/sharedStrings.xml><?xml version="1.0" encoding="utf-8"?>
<sst xmlns="http://schemas.openxmlformats.org/spreadsheetml/2006/main" count="32" uniqueCount="30">
  <si>
    <t>Wartość zakupu:</t>
  </si>
  <si>
    <t>Kalkulator kredytowy</t>
  </si>
  <si>
    <t>Rodzaj kredytu</t>
  </si>
  <si>
    <t>Kwota kredytu:</t>
  </si>
  <si>
    <t>Miesięczna rata:</t>
  </si>
  <si>
    <t>Harmonogram spłaty</t>
  </si>
  <si>
    <t>Oprocentowanie (dane z suwaka)</t>
  </si>
  <si>
    <t>Opłata za udzielenie kredytu</t>
  </si>
  <si>
    <t>Kwota kredytu</t>
  </si>
  <si>
    <t>30 lat, stała rata</t>
  </si>
  <si>
    <t>15 lat, stała rata</t>
  </si>
  <si>
    <t>Wybrany okres spłaty</t>
  </si>
  <si>
    <t>Wkład własny</t>
  </si>
  <si>
    <t>10% wkład własny</t>
  </si>
  <si>
    <t>15% wkład własny</t>
  </si>
  <si>
    <t>20% wkład własny</t>
  </si>
  <si>
    <t>wkład własny</t>
  </si>
  <si>
    <t>Powiązane komórki</t>
  </si>
  <si>
    <t>Wkład własny:</t>
  </si>
  <si>
    <t>Oprocentowanie:</t>
  </si>
  <si>
    <t>Liczba rat:</t>
  </si>
  <si>
    <t>Pierwszy miesiąc spłaty:</t>
  </si>
  <si>
    <t>Pierwszy rok spłaty:</t>
  </si>
  <si>
    <t>Miesiąc</t>
  </si>
  <si>
    <t>Numer raty</t>
  </si>
  <si>
    <t>Rata</t>
  </si>
  <si>
    <t>Kapitał</t>
  </si>
  <si>
    <t>Odsetki</t>
  </si>
  <si>
    <t>Saldo</t>
  </si>
  <si>
    <t>Dane z suwaka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</si>
</sst>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_);[Red]\(&quot;$&quot;#,##0\)"/>
    <numFmt numFmtId="165" formatCode="&quot;$&quot;#,##0.00_);[Red]\(&quot;$&quot;#,##0.00\)"/>
    <numFmt numFmtId="166" formatCode="_-* #,##0.00\ [$zł-415]_-;\-* #,##0.00\ [$zł-415]_-;_-* &quot;-&quot;??\ [$zł-415]_-;_-@_-"/>
    <numFmt numFmtId="167" formatCode="0.00&quot;%&quot;"/>
    <numFmt numFmtId="168" formatCode="mmmm/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6" fontId="3" fillId="0" borderId="9" xfId="3" applyNumberFormat="1" applyFont="1" applyFill="1" applyBorder="1" applyAlignment="1" applyProtection="1">
      <alignment horizontal="center"/>
      <protection locked="0"/>
    </xf>
    <xf numFmtId="166" fontId="3" fillId="0" borderId="14" xfId="3" applyNumberFormat="1" applyFont="1" applyFill="1" applyBorder="1" applyAlignment="1">
      <alignment horizontal="center"/>
    </xf>
    <xf numFmtId="167" fontId="0" fillId="0" borderId="10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6" fontId="0" fillId="4" borderId="4" xfId="3" applyNumberFormat="1" applyFont="1" applyFill="1" applyBorder="1"/>
    <xf numFmtId="0" fontId="8" fillId="0" borderId="15" xfId="3" applyFont="1" applyFill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— akcent 3" xfId="3" builtinId="38"/>
    <cellStyle name="Akcent 2" xfId="2" builtinId="33"/>
    <cellStyle name="Hiperłącze" xfId="4" builtinId="8"/>
    <cellStyle name="Normalny" xfId="0" builtinId="0"/>
    <cellStyle name="Procentowy" xfId="1" builtinId="5"/>
  </cellStyles>
  <dxfs count="6"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8" formatCode="mmmm/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1209675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5</xdr:col>
          <xdr:colOff>0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4</xdr:row>
          <xdr:rowOff>76200</xdr:rowOff>
        </xdr:from>
        <xdr:to>
          <xdr:col>5</xdr:col>
          <xdr:colOff>47625</xdr:colOff>
          <xdr:row>5</xdr:row>
          <xdr:rowOff>114300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iesiąc" dataDxfId="4">
      <calculatedColumnFormula>DATE(YEAR(A9),MONTH(A9)+1,1)</calculatedColumnFormula>
    </tableColumn>
    <tableColumn id="2" name="Numer raty">
      <calculatedColumnFormula>B9+1</calculatedColumnFormula>
    </tableColumn>
    <tableColumn id="3" name="Rata" dataDxfId="3">
      <calculatedColumnFormula>-PMT($C$4/12,$C$5,$C$3,0)</calculatedColumnFormula>
    </tableColumn>
    <tableColumn id="4" name="Kapitał" dataDxfId="2">
      <calculatedColumnFormula>C10-E10</calculatedColumnFormula>
    </tableColumn>
    <tableColumn id="5" name="Odsetki" dataDxfId="1">
      <calculatedColumnFormula>($C$4/12)*F9</calculatedColumnFormula>
    </tableColumn>
    <tableColumn id="6" name="Saldo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workbookViewId="0">
      <selection activeCell="E4" sqref="E4"/>
    </sheetView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5.42578125" customWidth="1"/>
    <col min="9" max="9" width="31.28515625" customWidth="1"/>
  </cols>
  <sheetData>
    <row r="1" spans="1:9" ht="15.75" thickBot="1" x14ac:dyDescent="0.3">
      <c r="A1" s="6"/>
      <c r="B1" s="6"/>
      <c r="C1" s="6"/>
      <c r="D1" s="6"/>
      <c r="E1" s="6"/>
      <c r="F1" s="6"/>
      <c r="G1" s="6"/>
      <c r="H1" s="6"/>
      <c r="I1" s="6"/>
    </row>
    <row r="2" spans="1:9" ht="18.75" x14ac:dyDescent="0.3">
      <c r="A2" s="6"/>
      <c r="B2" s="8" t="s">
        <v>1</v>
      </c>
      <c r="C2" s="9"/>
      <c r="D2" s="9"/>
      <c r="E2" s="9"/>
      <c r="F2" s="10"/>
      <c r="G2" s="6"/>
      <c r="H2" s="46" t="s">
        <v>17</v>
      </c>
      <c r="I2" s="47"/>
    </row>
    <row r="3" spans="1:9" x14ac:dyDescent="0.25">
      <c r="A3" s="6"/>
      <c r="B3" s="11"/>
      <c r="C3" s="12"/>
      <c r="D3" s="12"/>
      <c r="E3" s="12"/>
      <c r="F3" s="13"/>
      <c r="G3" s="6"/>
      <c r="H3" s="33">
        <v>550</v>
      </c>
      <c r="I3" s="34" t="s">
        <v>29</v>
      </c>
    </row>
    <row r="4" spans="1:9" x14ac:dyDescent="0.25">
      <c r="A4" s="6"/>
      <c r="B4" s="11"/>
      <c r="C4" s="23" t="s">
        <v>0</v>
      </c>
      <c r="D4" s="23"/>
      <c r="E4" s="38">
        <v>345000</v>
      </c>
      <c r="F4" s="13"/>
      <c r="G4" s="6"/>
      <c r="H4" s="35">
        <f>H3/100</f>
        <v>5.5</v>
      </c>
      <c r="I4" s="34" t="s">
        <v>6</v>
      </c>
    </row>
    <row r="5" spans="1:9" x14ac:dyDescent="0.25">
      <c r="A5" s="6"/>
      <c r="B5" s="11"/>
      <c r="C5" s="23"/>
      <c r="D5" s="23"/>
      <c r="E5" s="24"/>
      <c r="F5" s="13"/>
      <c r="G5" s="6"/>
      <c r="H5" s="35"/>
      <c r="I5" s="34"/>
    </row>
    <row r="6" spans="1:9" x14ac:dyDescent="0.25">
      <c r="A6" s="6"/>
      <c r="B6" s="11"/>
      <c r="C6" s="12"/>
      <c r="D6" s="12"/>
      <c r="E6" s="12"/>
      <c r="F6" s="13"/>
      <c r="G6" s="6"/>
      <c r="H6" s="35" t="b">
        <v>0</v>
      </c>
      <c r="I6" s="34" t="s">
        <v>7</v>
      </c>
    </row>
    <row r="7" spans="1:9" x14ac:dyDescent="0.25">
      <c r="A7" s="6"/>
      <c r="B7" s="11"/>
      <c r="C7" s="43" t="s">
        <v>12</v>
      </c>
      <c r="D7" s="12"/>
      <c r="E7" s="29" t="s">
        <v>2</v>
      </c>
      <c r="F7" s="13"/>
      <c r="G7" s="6"/>
      <c r="H7" s="42">
        <f>IF(H6,E4-(E4*H16)+5000,E4-(E4*H16))</f>
        <v>276000</v>
      </c>
      <c r="I7" s="34" t="s">
        <v>8</v>
      </c>
    </row>
    <row r="8" spans="1:9" x14ac:dyDescent="0.25">
      <c r="A8" s="6"/>
      <c r="B8" s="11"/>
      <c r="C8" s="27"/>
      <c r="D8" s="12"/>
      <c r="E8" s="25"/>
      <c r="F8" s="13"/>
      <c r="G8" s="6"/>
      <c r="H8" s="21"/>
      <c r="I8" s="22"/>
    </row>
    <row r="9" spans="1:9" x14ac:dyDescent="0.25">
      <c r="A9" s="6"/>
      <c r="B9" s="11"/>
      <c r="C9" s="27"/>
      <c r="D9" s="12"/>
      <c r="E9" s="25"/>
      <c r="F9" s="13"/>
      <c r="G9" s="6"/>
      <c r="H9" s="33" t="b">
        <v>0</v>
      </c>
      <c r="I9" s="34" t="s">
        <v>9</v>
      </c>
    </row>
    <row r="10" spans="1:9" x14ac:dyDescent="0.25">
      <c r="A10" s="6"/>
      <c r="B10" s="11"/>
      <c r="C10" s="27"/>
      <c r="D10" s="12"/>
      <c r="E10" s="25"/>
      <c r="F10" s="13"/>
      <c r="G10" s="6"/>
      <c r="H10" s="33" t="b">
        <v>1</v>
      </c>
      <c r="I10" s="34" t="s">
        <v>10</v>
      </c>
    </row>
    <row r="11" spans="1:9" x14ac:dyDescent="0.25">
      <c r="A11" s="6"/>
      <c r="B11" s="11"/>
      <c r="C11" s="28"/>
      <c r="D11" s="12"/>
      <c r="E11" s="26"/>
      <c r="F11" s="13"/>
      <c r="G11" s="6"/>
      <c r="H11" s="35">
        <f>IF(H9,30,15)</f>
        <v>15</v>
      </c>
      <c r="I11" s="34" t="s">
        <v>11</v>
      </c>
    </row>
    <row r="12" spans="1:9" x14ac:dyDescent="0.25">
      <c r="A12" s="6"/>
      <c r="B12" s="11"/>
      <c r="C12" s="12"/>
      <c r="D12" s="12"/>
      <c r="E12" s="12"/>
      <c r="F12" s="13"/>
      <c r="G12" s="6"/>
      <c r="H12" s="21"/>
      <c r="I12" s="22"/>
    </row>
    <row r="13" spans="1:9" x14ac:dyDescent="0.25">
      <c r="A13" s="6"/>
      <c r="B13" s="11"/>
      <c r="C13" s="23" t="s">
        <v>3</v>
      </c>
      <c r="D13" s="23"/>
      <c r="E13" s="39">
        <f>H7</f>
        <v>276000</v>
      </c>
      <c r="F13" s="13"/>
      <c r="G13" s="6"/>
      <c r="H13" s="33" t="b">
        <v>0</v>
      </c>
      <c r="I13" s="34" t="s">
        <v>13</v>
      </c>
    </row>
    <row r="14" spans="1:9" x14ac:dyDescent="0.25">
      <c r="A14" s="6"/>
      <c r="B14" s="11"/>
      <c r="C14" s="14"/>
      <c r="D14" s="14"/>
      <c r="E14" s="15"/>
      <c r="F14" s="13"/>
      <c r="G14" s="6"/>
      <c r="H14" s="33" t="b">
        <v>0</v>
      </c>
      <c r="I14" s="34" t="s">
        <v>14</v>
      </c>
    </row>
    <row r="15" spans="1:9" x14ac:dyDescent="0.25">
      <c r="A15" s="6"/>
      <c r="B15" s="11"/>
      <c r="C15" s="12"/>
      <c r="D15" s="12"/>
      <c r="E15" s="40">
        <f>H4</f>
        <v>5.5</v>
      </c>
      <c r="F15" s="13"/>
      <c r="G15" s="6"/>
      <c r="H15" s="33" t="b">
        <v>1</v>
      </c>
      <c r="I15" s="34" t="s">
        <v>15</v>
      </c>
    </row>
    <row r="16" spans="1:9" ht="15.75" thickBot="1" x14ac:dyDescent="0.3">
      <c r="A16" s="6"/>
      <c r="B16" s="11"/>
      <c r="C16" s="16"/>
      <c r="D16" s="16"/>
      <c r="E16" s="12"/>
      <c r="F16" s="13"/>
      <c r="G16" s="6"/>
      <c r="H16" s="36">
        <f>IF(H13,0.1,IF(H14,0.15,0.2))</f>
        <v>0.2</v>
      </c>
      <c r="I16" s="37" t="s">
        <v>16</v>
      </c>
    </row>
    <row r="17" spans="1:9" ht="19.5" customHeight="1" x14ac:dyDescent="0.25">
      <c r="A17" s="6"/>
      <c r="B17" s="11"/>
      <c r="C17" s="30" t="s">
        <v>4</v>
      </c>
      <c r="D17" s="31"/>
      <c r="E17" s="41">
        <f>-PMT((H4/100)/12,H11*12,H7,0)</f>
        <v>2255.1503347543444</v>
      </c>
      <c r="F17" s="13"/>
      <c r="G17" s="6"/>
      <c r="H17" s="7"/>
      <c r="I17" s="6"/>
    </row>
    <row r="18" spans="1:9" x14ac:dyDescent="0.25">
      <c r="A18" s="6"/>
      <c r="B18" s="11"/>
      <c r="C18" s="14"/>
      <c r="D18" s="14"/>
      <c r="E18" s="17"/>
      <c r="F18" s="13"/>
      <c r="G18" s="6"/>
      <c r="H18" s="6"/>
      <c r="I18" s="6"/>
    </row>
    <row r="19" spans="1:9" x14ac:dyDescent="0.25">
      <c r="A19" s="6"/>
      <c r="B19" s="11"/>
      <c r="C19" s="48" t="s">
        <v>5</v>
      </c>
      <c r="D19" s="48"/>
      <c r="E19" s="48"/>
      <c r="F19" s="13"/>
      <c r="G19" s="6"/>
      <c r="H19" s="6"/>
      <c r="I19" s="6"/>
    </row>
    <row r="20" spans="1:9" ht="10.5" customHeight="1" thickBot="1" x14ac:dyDescent="0.3">
      <c r="A20" s="6"/>
      <c r="B20" s="18"/>
      <c r="C20" s="19"/>
      <c r="D20" s="19"/>
      <c r="E20" s="19"/>
      <c r="F20" s="20"/>
      <c r="G20" s="6"/>
      <c r="H20" s="6"/>
      <c r="I20" s="6"/>
    </row>
  </sheetData>
  <mergeCells count="2">
    <mergeCell ref="H2:I2"/>
    <mergeCell ref="C19:E19"/>
  </mergeCells>
  <phoneticPr fontId="0" type="noConversion"/>
  <hyperlinks>
    <hyperlink ref="C19:E19" location="Harmonogram!A1" display="Harmonogram spłaty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60" r:id="rId4" name="CheckBox1">
          <controlPr defaultSize="0" autoLine="0" linkedCell="H6" r:id="rId5">
            <anchor moveWithCells="1">
              <from>
                <xdr:col>2</xdr:col>
                <xdr:colOff>333375</xdr:colOff>
                <xdr:row>4</xdr:row>
                <xdr:rowOff>76200</xdr:rowOff>
              </from>
              <to>
                <xdr:col>5</xdr:col>
                <xdr:colOff>47625</xdr:colOff>
                <xdr:row>5</xdr:row>
                <xdr:rowOff>114300</xdr:rowOff>
              </to>
            </anchor>
          </controlPr>
        </control>
      </mc:Choice>
      <mc:Fallback>
        <control shapeId="1060" r:id="rId4" name="CheckBox1"/>
      </mc:Fallback>
    </mc:AlternateContent>
    <mc:AlternateContent xmlns:mc="http://schemas.openxmlformats.org/markup-compatibility/2006">
      <mc:Choice Requires="x14">
        <control shapeId="1025" r:id="rId6" name="ScrollBar1">
          <controlPr defaultSize="0" autoLine="0" linkedCell="H3" r:id="rId7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6" name="ScrollBar1"/>
      </mc:Fallback>
    </mc:AlternateContent>
    <mc:AlternateContent xmlns:mc="http://schemas.openxmlformats.org/markup-compatibility/2006">
      <mc:Choice Requires="x14">
        <control shapeId="1026" r:id="rId8" name="OptionButton1">
          <controlPr defaultSize="0" autoLine="0" linkedCell="H13" r:id="rId9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8" name="OptionButton1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8" r:id="rId12" name="OptionButton3">
          <controlPr defaultSize="0" autoLine="0" linkedCell="H15" r:id="rId13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12" name="OptionButton3"/>
      </mc:Fallback>
    </mc:AlternateContent>
    <mc:AlternateContent xmlns:mc="http://schemas.openxmlformats.org/markup-compatibility/2006">
      <mc:Choice Requires="x14">
        <control shapeId="1029" r:id="rId14" name="OptionButton4">
          <controlPr defaultSize="0" autoLine="0" autoPict="0" linkedCell="H9" r:id="rId15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1209675</xdr:colOff>
                <xdr:row>8</xdr:row>
                <xdr:rowOff>76200</xdr:rowOff>
              </to>
            </anchor>
          </controlPr>
        </control>
      </mc:Choice>
      <mc:Fallback>
        <control shapeId="1029" r:id="rId14" name="OptionButton4"/>
      </mc:Fallback>
    </mc:AlternateContent>
    <mc:AlternateContent xmlns:mc="http://schemas.openxmlformats.org/markup-compatibility/2006">
      <mc:Choice Requires="x14">
        <control shapeId="1030" r:id="rId16" name="OptionButton5">
          <controlPr defaultSize="0" autoLine="0" autoPict="0" linkedCell="H10" r:id="rId17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5</xdr:col>
                <xdr:colOff>0</xdr:colOff>
                <xdr:row>9</xdr:row>
                <xdr:rowOff>161925</xdr:rowOff>
              </to>
            </anchor>
          </controlPr>
        </control>
      </mc:Choice>
      <mc:Fallback>
        <control shapeId="1030" r:id="rId16" name="OptionButton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workbookViewId="0"/>
  </sheetViews>
  <sheetFormatPr defaultRowHeight="15" x14ac:dyDescent="0.25"/>
  <cols>
    <col min="1" max="1" width="18.42578125" customWidth="1"/>
    <col min="2" max="2" width="18.140625" customWidth="1"/>
    <col min="3" max="3" width="17.5703125" customWidth="1"/>
    <col min="4" max="5" width="15.42578125" customWidth="1"/>
    <col min="6" max="6" width="17" customWidth="1"/>
    <col min="7" max="7" width="10.7109375" customWidth="1"/>
  </cols>
  <sheetData>
    <row r="1" spans="1:7" x14ac:dyDescent="0.25">
      <c r="A1" t="s">
        <v>0</v>
      </c>
      <c r="C1" s="44">
        <f>Parametry!E4</f>
        <v>345000</v>
      </c>
    </row>
    <row r="2" spans="1:7" x14ac:dyDescent="0.25">
      <c r="A2" t="s">
        <v>18</v>
      </c>
      <c r="C2" s="4">
        <f>Parametry!H16</f>
        <v>0.2</v>
      </c>
    </row>
    <row r="3" spans="1:7" x14ac:dyDescent="0.25">
      <c r="A3" t="s">
        <v>3</v>
      </c>
      <c r="C3" s="44">
        <f>Parametry!H7</f>
        <v>276000</v>
      </c>
    </row>
    <row r="4" spans="1:7" x14ac:dyDescent="0.25">
      <c r="A4" t="s">
        <v>19</v>
      </c>
      <c r="C4" s="2">
        <f>Parametry!H4/100</f>
        <v>5.5E-2</v>
      </c>
    </row>
    <row r="5" spans="1:7" x14ac:dyDescent="0.25">
      <c r="A5" t="s">
        <v>20</v>
      </c>
      <c r="C5" s="3">
        <f>Parametry!H11*12</f>
        <v>180</v>
      </c>
    </row>
    <row r="6" spans="1:7" x14ac:dyDescent="0.25">
      <c r="A6" t="s">
        <v>21</v>
      </c>
      <c r="C6">
        <f ca="1">MONTH(NOW())</f>
        <v>6</v>
      </c>
    </row>
    <row r="7" spans="1:7" x14ac:dyDescent="0.25">
      <c r="A7" t="s">
        <v>22</v>
      </c>
      <c r="C7">
        <f ca="1">YEAR(NOW())</f>
        <v>2013</v>
      </c>
    </row>
    <row r="9" spans="1:7" ht="15.75" x14ac:dyDescent="0.25">
      <c r="A9" s="32" t="s">
        <v>23</v>
      </c>
      <c r="B9" s="32" t="s">
        <v>24</v>
      </c>
      <c r="C9" s="32" t="s">
        <v>25</v>
      </c>
      <c r="D9" s="32" t="s">
        <v>26</v>
      </c>
      <c r="E9" s="32" t="s">
        <v>27</v>
      </c>
      <c r="F9" s="32" t="s">
        <v>28</v>
      </c>
    </row>
    <row r="10" spans="1:7" x14ac:dyDescent="0.25">
      <c r="A10" s="45">
        <f ca="1">DATE($C$7,$C$6,1)</f>
        <v>41426</v>
      </c>
      <c r="B10">
        <v>1</v>
      </c>
      <c r="C10" s="44">
        <f>-PMT($C$4/12,$C$5,$C$3,0)</f>
        <v>2255.1503347543444</v>
      </c>
      <c r="D10" s="44">
        <f>C10-E10</f>
        <v>990.15033475434439</v>
      </c>
      <c r="E10" s="44">
        <f>($C$4/12)*C3</f>
        <v>1265</v>
      </c>
      <c r="F10" s="44">
        <f>C3-D10</f>
        <v>275009.84966524568</v>
      </c>
      <c r="G10" s="5"/>
    </row>
    <row r="11" spans="1:7" x14ac:dyDescent="0.25">
      <c r="A11" s="45">
        <f ca="1">DATE(YEAR(A10),MONTH(A10)+1,1)</f>
        <v>41456</v>
      </c>
      <c r="B11">
        <f>B10+1</f>
        <v>2</v>
      </c>
      <c r="C11" s="44">
        <f t="shared" ref="C11:C74" si="0">-PMT($C$4/12,$C$5,$C$3,0)</f>
        <v>2255.1503347543444</v>
      </c>
      <c r="D11" s="44">
        <f t="shared" ref="D11:D74" si="1">C11-E11</f>
        <v>994.68852378863494</v>
      </c>
      <c r="E11" s="44">
        <f>($C$4/12)*F10</f>
        <v>1260.4618109657094</v>
      </c>
      <c r="F11" s="44">
        <f>F10-D11</f>
        <v>274015.16114145704</v>
      </c>
      <c r="G11" s="5"/>
    </row>
    <row r="12" spans="1:7" x14ac:dyDescent="0.25">
      <c r="A12" s="45">
        <f t="shared" ref="A12:A75" ca="1" si="2">DATE(YEAR(A11),MONTH(A11)+1,1)</f>
        <v>41487</v>
      </c>
      <c r="B12">
        <f t="shared" ref="B12:B75" si="3">B11+1</f>
        <v>3</v>
      </c>
      <c r="C12" s="44">
        <f t="shared" si="0"/>
        <v>2255.1503347543444</v>
      </c>
      <c r="D12" s="44">
        <f t="shared" si="1"/>
        <v>999.24751285599973</v>
      </c>
      <c r="E12" s="44">
        <f t="shared" ref="E12:E75" si="4">($C$4/12)*F11</f>
        <v>1255.9028218983447</v>
      </c>
      <c r="F12" s="44">
        <f>F11-D12</f>
        <v>273015.91362860106</v>
      </c>
      <c r="G12" s="5"/>
    </row>
    <row r="13" spans="1:7" x14ac:dyDescent="0.25">
      <c r="A13" s="45">
        <f t="shared" ca="1" si="2"/>
        <v>41518</v>
      </c>
      <c r="B13">
        <f t="shared" si="3"/>
        <v>4</v>
      </c>
      <c r="C13" s="44">
        <f t="shared" si="0"/>
        <v>2255.1503347543444</v>
      </c>
      <c r="D13" s="44">
        <f t="shared" si="1"/>
        <v>1003.8273972899228</v>
      </c>
      <c r="E13" s="44">
        <f t="shared" si="4"/>
        <v>1251.3229374644216</v>
      </c>
      <c r="F13" s="44">
        <f>F12-D13</f>
        <v>272012.08623131114</v>
      </c>
      <c r="G13" s="5"/>
    </row>
    <row r="14" spans="1:7" x14ac:dyDescent="0.25">
      <c r="A14" s="45">
        <f t="shared" ca="1" si="2"/>
        <v>41548</v>
      </c>
      <c r="B14">
        <f t="shared" si="3"/>
        <v>5</v>
      </c>
      <c r="C14" s="44">
        <f t="shared" si="0"/>
        <v>2255.1503347543444</v>
      </c>
      <c r="D14" s="44">
        <f t="shared" si="1"/>
        <v>1008.428272860835</v>
      </c>
      <c r="E14" s="44">
        <f t="shared" si="4"/>
        <v>1246.7220618935094</v>
      </c>
      <c r="F14" s="44">
        <f t="shared" ref="F14:F77" si="5">F13-D14</f>
        <v>271003.65795845032</v>
      </c>
      <c r="G14" s="5"/>
    </row>
    <row r="15" spans="1:7" x14ac:dyDescent="0.25">
      <c r="A15" s="45">
        <f t="shared" ca="1" si="2"/>
        <v>41579</v>
      </c>
      <c r="B15">
        <f t="shared" si="3"/>
        <v>6</v>
      </c>
      <c r="C15" s="44">
        <f t="shared" si="0"/>
        <v>2255.1503347543444</v>
      </c>
      <c r="D15" s="44">
        <f t="shared" si="1"/>
        <v>1013.0502357781138</v>
      </c>
      <c r="E15" s="44">
        <f t="shared" si="4"/>
        <v>1242.1000989762306</v>
      </c>
      <c r="F15" s="44">
        <f t="shared" si="5"/>
        <v>269990.60772267223</v>
      </c>
      <c r="G15" s="5"/>
    </row>
    <row r="16" spans="1:7" x14ac:dyDescent="0.25">
      <c r="A16" s="45">
        <f t="shared" ca="1" si="2"/>
        <v>41609</v>
      </c>
      <c r="B16">
        <f t="shared" si="3"/>
        <v>7</v>
      </c>
      <c r="C16" s="44">
        <f t="shared" si="0"/>
        <v>2255.1503347543444</v>
      </c>
      <c r="D16" s="44">
        <f t="shared" si="1"/>
        <v>1017.6933826920967</v>
      </c>
      <c r="E16" s="44">
        <f t="shared" si="4"/>
        <v>1237.4569520622476</v>
      </c>
      <c r="F16" s="44">
        <f t="shared" si="5"/>
        <v>268972.91433998011</v>
      </c>
      <c r="G16" s="5"/>
    </row>
    <row r="17" spans="1:7" x14ac:dyDescent="0.25">
      <c r="A17" s="45">
        <f t="shared" ca="1" si="2"/>
        <v>41640</v>
      </c>
      <c r="B17">
        <f t="shared" si="3"/>
        <v>8</v>
      </c>
      <c r="C17" s="44">
        <f t="shared" si="0"/>
        <v>2255.1503347543444</v>
      </c>
      <c r="D17" s="44">
        <f t="shared" si="1"/>
        <v>1022.3578106961022</v>
      </c>
      <c r="E17" s="44">
        <f t="shared" si="4"/>
        <v>1232.7925240582422</v>
      </c>
      <c r="F17" s="44">
        <f t="shared" si="5"/>
        <v>267950.55652928399</v>
      </c>
      <c r="G17" s="5"/>
    </row>
    <row r="18" spans="1:7" x14ac:dyDescent="0.25">
      <c r="A18" s="45">
        <f t="shared" ca="1" si="2"/>
        <v>41671</v>
      </c>
      <c r="B18">
        <f t="shared" si="3"/>
        <v>9</v>
      </c>
      <c r="C18" s="44">
        <f t="shared" si="0"/>
        <v>2255.1503347543444</v>
      </c>
      <c r="D18" s="44">
        <f t="shared" si="1"/>
        <v>1027.0436173284595</v>
      </c>
      <c r="E18" s="44">
        <f t="shared" si="4"/>
        <v>1228.1067174258849</v>
      </c>
      <c r="F18" s="44">
        <f t="shared" si="5"/>
        <v>266923.51291195553</v>
      </c>
      <c r="G18" s="5"/>
    </row>
    <row r="19" spans="1:7" x14ac:dyDescent="0.25">
      <c r="A19" s="45">
        <f t="shared" ca="1" si="2"/>
        <v>41699</v>
      </c>
      <c r="B19">
        <f t="shared" si="3"/>
        <v>10</v>
      </c>
      <c r="C19" s="44">
        <f t="shared" si="0"/>
        <v>2255.1503347543444</v>
      </c>
      <c r="D19" s="44">
        <f t="shared" si="1"/>
        <v>1031.7509005745483</v>
      </c>
      <c r="E19" s="44">
        <f t="shared" si="4"/>
        <v>1223.3994341797961</v>
      </c>
      <c r="F19" s="44">
        <f t="shared" si="5"/>
        <v>265891.76201138098</v>
      </c>
      <c r="G19" s="5"/>
    </row>
    <row r="20" spans="1:7" x14ac:dyDescent="0.25">
      <c r="A20" s="45">
        <f t="shared" ca="1" si="2"/>
        <v>41730</v>
      </c>
      <c r="B20">
        <f t="shared" si="3"/>
        <v>11</v>
      </c>
      <c r="C20" s="44">
        <f t="shared" si="0"/>
        <v>2255.1503347543444</v>
      </c>
      <c r="D20" s="44">
        <f t="shared" si="1"/>
        <v>1036.4797588688482</v>
      </c>
      <c r="E20" s="44">
        <f t="shared" si="4"/>
        <v>1218.6705758854962</v>
      </c>
      <c r="F20" s="44">
        <f t="shared" si="5"/>
        <v>264855.28225251212</v>
      </c>
      <c r="G20" s="5"/>
    </row>
    <row r="21" spans="1:7" x14ac:dyDescent="0.25">
      <c r="A21" s="45">
        <f t="shared" ca="1" si="2"/>
        <v>41760</v>
      </c>
      <c r="B21">
        <f t="shared" si="3"/>
        <v>12</v>
      </c>
      <c r="C21" s="44">
        <f t="shared" si="0"/>
        <v>2255.1503347543444</v>
      </c>
      <c r="D21" s="44">
        <f t="shared" si="1"/>
        <v>1041.2302910969972</v>
      </c>
      <c r="E21" s="44">
        <f t="shared" si="4"/>
        <v>1213.9200436573472</v>
      </c>
      <c r="F21" s="44">
        <f t="shared" si="5"/>
        <v>263814.0519614151</v>
      </c>
      <c r="G21" s="5"/>
    </row>
    <row r="22" spans="1:7" x14ac:dyDescent="0.25">
      <c r="A22" s="45">
        <f t="shared" ca="1" si="2"/>
        <v>41791</v>
      </c>
      <c r="B22">
        <f t="shared" si="3"/>
        <v>13</v>
      </c>
      <c r="C22" s="44">
        <f t="shared" si="0"/>
        <v>2255.1503347543444</v>
      </c>
      <c r="D22" s="44">
        <f t="shared" si="1"/>
        <v>1046.0025965978584</v>
      </c>
      <c r="E22" s="44">
        <f t="shared" si="4"/>
        <v>1209.147738156486</v>
      </c>
      <c r="F22" s="44">
        <f t="shared" si="5"/>
        <v>262768.04936481721</v>
      </c>
      <c r="G22" s="5"/>
    </row>
    <row r="23" spans="1:7" x14ac:dyDescent="0.25">
      <c r="A23" s="45">
        <f t="shared" ca="1" si="2"/>
        <v>41821</v>
      </c>
      <c r="B23">
        <f t="shared" si="3"/>
        <v>14</v>
      </c>
      <c r="C23" s="44">
        <f t="shared" si="0"/>
        <v>2255.1503347543444</v>
      </c>
      <c r="D23" s="44">
        <f t="shared" si="1"/>
        <v>1050.7967751655988</v>
      </c>
      <c r="E23" s="44">
        <f t="shared" si="4"/>
        <v>1204.3535595887456</v>
      </c>
      <c r="F23" s="44">
        <f t="shared" si="5"/>
        <v>261717.25258965162</v>
      </c>
      <c r="G23" s="5"/>
    </row>
    <row r="24" spans="1:7" x14ac:dyDescent="0.25">
      <c r="A24" s="45">
        <f t="shared" ca="1" si="2"/>
        <v>41852</v>
      </c>
      <c r="B24">
        <f t="shared" si="3"/>
        <v>15</v>
      </c>
      <c r="C24" s="44">
        <f t="shared" si="0"/>
        <v>2255.1503347543444</v>
      </c>
      <c r="D24" s="44">
        <f t="shared" si="1"/>
        <v>1055.6129270517745</v>
      </c>
      <c r="E24" s="44">
        <f t="shared" si="4"/>
        <v>1199.5374077025699</v>
      </c>
      <c r="F24" s="44">
        <f t="shared" si="5"/>
        <v>260661.63966259983</v>
      </c>
      <c r="G24" s="5"/>
    </row>
    <row r="25" spans="1:7" x14ac:dyDescent="0.25">
      <c r="A25" s="45">
        <f t="shared" ca="1" si="2"/>
        <v>41883</v>
      </c>
      <c r="B25">
        <f t="shared" si="3"/>
        <v>16</v>
      </c>
      <c r="C25" s="44">
        <f t="shared" si="0"/>
        <v>2255.1503347543444</v>
      </c>
      <c r="D25" s="44">
        <f t="shared" si="1"/>
        <v>1060.4511529674285</v>
      </c>
      <c r="E25" s="44">
        <f t="shared" si="4"/>
        <v>1194.6991817869159</v>
      </c>
      <c r="F25" s="44">
        <f t="shared" si="5"/>
        <v>259601.1885096324</v>
      </c>
      <c r="G25" s="5"/>
    </row>
    <row r="26" spans="1:7" x14ac:dyDescent="0.25">
      <c r="A26" s="45">
        <f t="shared" ca="1" si="2"/>
        <v>41913</v>
      </c>
      <c r="B26">
        <f t="shared" si="3"/>
        <v>17</v>
      </c>
      <c r="C26" s="44">
        <f t="shared" si="0"/>
        <v>2255.1503347543444</v>
      </c>
      <c r="D26" s="44">
        <f t="shared" si="1"/>
        <v>1065.3115540851959</v>
      </c>
      <c r="E26" s="44">
        <f t="shared" si="4"/>
        <v>1189.8387806691485</v>
      </c>
      <c r="F26" s="44">
        <f t="shared" si="5"/>
        <v>258535.8769555472</v>
      </c>
      <c r="G26" s="5"/>
    </row>
    <row r="27" spans="1:7" x14ac:dyDescent="0.25">
      <c r="A27" s="45">
        <f t="shared" ca="1" si="2"/>
        <v>41944</v>
      </c>
      <c r="B27">
        <f t="shared" si="3"/>
        <v>18</v>
      </c>
      <c r="C27" s="44">
        <f t="shared" si="0"/>
        <v>2255.1503347543444</v>
      </c>
      <c r="D27" s="44">
        <f t="shared" si="1"/>
        <v>1070.1942320414198</v>
      </c>
      <c r="E27" s="44">
        <f t="shared" si="4"/>
        <v>1184.9561027129246</v>
      </c>
      <c r="F27" s="44">
        <f t="shared" si="5"/>
        <v>257465.68272350577</v>
      </c>
      <c r="G27" s="5"/>
    </row>
    <row r="28" spans="1:7" x14ac:dyDescent="0.25">
      <c r="A28" s="45">
        <f t="shared" ca="1" si="2"/>
        <v>41974</v>
      </c>
      <c r="B28">
        <f t="shared" si="3"/>
        <v>19</v>
      </c>
      <c r="C28" s="44">
        <f t="shared" si="0"/>
        <v>2255.1503347543444</v>
      </c>
      <c r="D28" s="44">
        <f t="shared" si="1"/>
        <v>1075.0992889382762</v>
      </c>
      <c r="E28" s="44">
        <f t="shared" si="4"/>
        <v>1180.0510458160682</v>
      </c>
      <c r="F28" s="44">
        <f t="shared" si="5"/>
        <v>256390.5834345675</v>
      </c>
      <c r="G28" s="5"/>
    </row>
    <row r="29" spans="1:7" x14ac:dyDescent="0.25">
      <c r="A29" s="45">
        <f t="shared" ca="1" si="2"/>
        <v>42005</v>
      </c>
      <c r="B29">
        <f t="shared" si="3"/>
        <v>20</v>
      </c>
      <c r="C29" s="44">
        <f t="shared" si="0"/>
        <v>2255.1503347543444</v>
      </c>
      <c r="D29" s="44">
        <f t="shared" si="1"/>
        <v>1080.0268273459101</v>
      </c>
      <c r="E29" s="44">
        <f t="shared" si="4"/>
        <v>1175.1235074084343</v>
      </c>
      <c r="F29" s="44">
        <f t="shared" si="5"/>
        <v>255310.55660722157</v>
      </c>
      <c r="G29" s="5"/>
    </row>
    <row r="30" spans="1:7" x14ac:dyDescent="0.25">
      <c r="A30" s="45">
        <f t="shared" ca="1" si="2"/>
        <v>42036</v>
      </c>
      <c r="B30">
        <f t="shared" si="3"/>
        <v>21</v>
      </c>
      <c r="C30" s="44">
        <f t="shared" si="0"/>
        <v>2255.1503347543444</v>
      </c>
      <c r="D30" s="44">
        <f t="shared" si="1"/>
        <v>1084.9769503045788</v>
      </c>
      <c r="E30" s="44">
        <f t="shared" si="4"/>
        <v>1170.1733844497655</v>
      </c>
      <c r="F30" s="44">
        <f t="shared" si="5"/>
        <v>254225.57965691699</v>
      </c>
      <c r="G30" s="5"/>
    </row>
    <row r="31" spans="1:7" x14ac:dyDescent="0.25">
      <c r="A31" s="45">
        <f t="shared" ca="1" si="2"/>
        <v>42064</v>
      </c>
      <c r="B31">
        <f t="shared" si="3"/>
        <v>22</v>
      </c>
      <c r="C31" s="44">
        <f t="shared" si="0"/>
        <v>2255.1503347543444</v>
      </c>
      <c r="D31" s="44">
        <f t="shared" si="1"/>
        <v>1089.9497613268081</v>
      </c>
      <c r="E31" s="44">
        <f t="shared" si="4"/>
        <v>1165.2005734275363</v>
      </c>
      <c r="F31" s="44">
        <f t="shared" si="5"/>
        <v>253135.62989559019</v>
      </c>
      <c r="G31" s="5"/>
    </row>
    <row r="32" spans="1:7" x14ac:dyDescent="0.25">
      <c r="A32" s="45">
        <f t="shared" ca="1" si="2"/>
        <v>42095</v>
      </c>
      <c r="B32">
        <f t="shared" si="3"/>
        <v>23</v>
      </c>
      <c r="C32" s="44">
        <f t="shared" si="0"/>
        <v>2255.1503347543444</v>
      </c>
      <c r="D32" s="44">
        <f t="shared" si="1"/>
        <v>1094.945364399556</v>
      </c>
      <c r="E32" s="44">
        <f t="shared" si="4"/>
        <v>1160.2049703547884</v>
      </c>
      <c r="F32" s="44">
        <f t="shared" si="5"/>
        <v>252040.68453119064</v>
      </c>
      <c r="G32" s="5"/>
    </row>
    <row r="33" spans="1:7" x14ac:dyDescent="0.25">
      <c r="A33" s="45">
        <f t="shared" ca="1" si="2"/>
        <v>42125</v>
      </c>
      <c r="B33">
        <f t="shared" si="3"/>
        <v>24</v>
      </c>
      <c r="C33" s="44">
        <f t="shared" si="0"/>
        <v>2255.1503347543444</v>
      </c>
      <c r="D33" s="44">
        <f t="shared" si="1"/>
        <v>1099.9638639863872</v>
      </c>
      <c r="E33" s="44">
        <f t="shared" si="4"/>
        <v>1155.1864707679572</v>
      </c>
      <c r="F33" s="44">
        <f t="shared" si="5"/>
        <v>250940.72066720424</v>
      </c>
      <c r="G33" s="5"/>
    </row>
    <row r="34" spans="1:7" x14ac:dyDescent="0.25">
      <c r="A34" s="45">
        <f t="shared" ca="1" si="2"/>
        <v>42156</v>
      </c>
      <c r="B34">
        <f t="shared" si="3"/>
        <v>25</v>
      </c>
      <c r="C34" s="44">
        <f t="shared" si="0"/>
        <v>2255.1503347543444</v>
      </c>
      <c r="D34" s="44">
        <f t="shared" si="1"/>
        <v>1105.0053650296584</v>
      </c>
      <c r="E34" s="44">
        <f t="shared" si="4"/>
        <v>1150.144969724686</v>
      </c>
      <c r="F34" s="44">
        <f t="shared" si="5"/>
        <v>249835.71530217459</v>
      </c>
      <c r="G34" s="5"/>
    </row>
    <row r="35" spans="1:7" x14ac:dyDescent="0.25">
      <c r="A35" s="45">
        <f t="shared" ca="1" si="2"/>
        <v>42186</v>
      </c>
      <c r="B35">
        <f t="shared" si="3"/>
        <v>26</v>
      </c>
      <c r="C35" s="44">
        <f t="shared" si="0"/>
        <v>2255.1503347543444</v>
      </c>
      <c r="D35" s="44">
        <f t="shared" si="1"/>
        <v>1110.0699729527109</v>
      </c>
      <c r="E35" s="44">
        <f t="shared" si="4"/>
        <v>1145.0803618016334</v>
      </c>
      <c r="F35" s="44">
        <f t="shared" si="5"/>
        <v>248725.64532922188</v>
      </c>
      <c r="G35" s="5"/>
    </row>
    <row r="36" spans="1:7" x14ac:dyDescent="0.25">
      <c r="A36" s="45">
        <f t="shared" ca="1" si="2"/>
        <v>42217</v>
      </c>
      <c r="B36">
        <f t="shared" si="3"/>
        <v>27</v>
      </c>
      <c r="C36" s="44">
        <f t="shared" si="0"/>
        <v>2255.1503347543444</v>
      </c>
      <c r="D36" s="44">
        <f t="shared" si="1"/>
        <v>1115.1577936620774</v>
      </c>
      <c r="E36" s="44">
        <f t="shared" si="4"/>
        <v>1139.9925410922669</v>
      </c>
      <c r="F36" s="44">
        <f t="shared" si="5"/>
        <v>247610.48753555981</v>
      </c>
      <c r="G36" s="5"/>
    </row>
    <row r="37" spans="1:7" x14ac:dyDescent="0.25">
      <c r="A37" s="45">
        <f t="shared" ca="1" si="2"/>
        <v>42248</v>
      </c>
      <c r="B37">
        <f t="shared" si="3"/>
        <v>28</v>
      </c>
      <c r="C37" s="44">
        <f t="shared" si="0"/>
        <v>2255.1503347543444</v>
      </c>
      <c r="D37" s="44">
        <f t="shared" si="1"/>
        <v>1120.2689335496952</v>
      </c>
      <c r="E37" s="44">
        <f t="shared" si="4"/>
        <v>1134.8814012046491</v>
      </c>
      <c r="F37" s="44">
        <f t="shared" si="5"/>
        <v>246490.21860201011</v>
      </c>
      <c r="G37" s="5"/>
    </row>
    <row r="38" spans="1:7" x14ac:dyDescent="0.25">
      <c r="A38" s="45">
        <f t="shared" ca="1" si="2"/>
        <v>42278</v>
      </c>
      <c r="B38">
        <f t="shared" si="3"/>
        <v>29</v>
      </c>
      <c r="C38" s="44">
        <f t="shared" si="0"/>
        <v>2255.1503347543444</v>
      </c>
      <c r="D38" s="44">
        <f t="shared" si="1"/>
        <v>1125.4034994951314</v>
      </c>
      <c r="E38" s="44">
        <f t="shared" si="4"/>
        <v>1129.746835259213</v>
      </c>
      <c r="F38" s="44">
        <f t="shared" si="5"/>
        <v>245364.81510251499</v>
      </c>
      <c r="G38" s="5"/>
    </row>
    <row r="39" spans="1:7" x14ac:dyDescent="0.25">
      <c r="A39" s="45">
        <f t="shared" ca="1" si="2"/>
        <v>42309</v>
      </c>
      <c r="B39">
        <f t="shared" si="3"/>
        <v>30</v>
      </c>
      <c r="C39" s="44">
        <f t="shared" si="0"/>
        <v>2255.1503347543444</v>
      </c>
      <c r="D39" s="44">
        <f t="shared" si="1"/>
        <v>1130.5615988678173</v>
      </c>
      <c r="E39" s="44">
        <f t="shared" si="4"/>
        <v>1124.588735886527</v>
      </c>
      <c r="F39" s="44">
        <f t="shared" si="5"/>
        <v>244234.25350364717</v>
      </c>
      <c r="G39" s="5"/>
    </row>
    <row r="40" spans="1:7" x14ac:dyDescent="0.25">
      <c r="A40" s="45">
        <f t="shared" ca="1" si="2"/>
        <v>42339</v>
      </c>
      <c r="B40">
        <f t="shared" si="3"/>
        <v>31</v>
      </c>
      <c r="C40" s="44">
        <f t="shared" si="0"/>
        <v>2255.1503347543444</v>
      </c>
      <c r="D40" s="44">
        <f t="shared" si="1"/>
        <v>1135.7433395292949</v>
      </c>
      <c r="E40" s="44">
        <f t="shared" si="4"/>
        <v>1119.4069952250495</v>
      </c>
      <c r="F40" s="44">
        <f t="shared" si="5"/>
        <v>243098.51016411788</v>
      </c>
      <c r="G40" s="5"/>
    </row>
    <row r="41" spans="1:7" x14ac:dyDescent="0.25">
      <c r="A41" s="45">
        <f t="shared" ca="1" si="2"/>
        <v>42370</v>
      </c>
      <c r="B41">
        <f t="shared" si="3"/>
        <v>32</v>
      </c>
      <c r="C41" s="44">
        <f t="shared" si="0"/>
        <v>2255.1503347543444</v>
      </c>
      <c r="D41" s="44">
        <f t="shared" si="1"/>
        <v>1140.9488298354709</v>
      </c>
      <c r="E41" s="44">
        <f t="shared" si="4"/>
        <v>1114.2015049188735</v>
      </c>
      <c r="F41" s="44">
        <f t="shared" si="5"/>
        <v>241957.56133428239</v>
      </c>
      <c r="G41" s="5"/>
    </row>
    <row r="42" spans="1:7" x14ac:dyDescent="0.25">
      <c r="A42" s="45">
        <f t="shared" ca="1" si="2"/>
        <v>42401</v>
      </c>
      <c r="B42">
        <f t="shared" si="3"/>
        <v>33</v>
      </c>
      <c r="C42" s="44">
        <f t="shared" si="0"/>
        <v>2255.1503347543444</v>
      </c>
      <c r="D42" s="44">
        <f t="shared" si="1"/>
        <v>1146.1781786388833</v>
      </c>
      <c r="E42" s="44">
        <f t="shared" si="4"/>
        <v>1108.9721561154611</v>
      </c>
      <c r="F42" s="44">
        <f t="shared" si="5"/>
        <v>240811.3831556435</v>
      </c>
      <c r="G42" s="5"/>
    </row>
    <row r="43" spans="1:7" x14ac:dyDescent="0.25">
      <c r="A43" s="45">
        <f t="shared" ca="1" si="2"/>
        <v>42430</v>
      </c>
      <c r="B43">
        <f t="shared" si="3"/>
        <v>34</v>
      </c>
      <c r="C43" s="44">
        <f t="shared" si="0"/>
        <v>2255.1503347543444</v>
      </c>
      <c r="D43" s="44">
        <f t="shared" si="1"/>
        <v>1151.4314952909783</v>
      </c>
      <c r="E43" s="44">
        <f t="shared" si="4"/>
        <v>1103.7188394633661</v>
      </c>
      <c r="F43" s="44">
        <f t="shared" si="5"/>
        <v>239659.95166035253</v>
      </c>
      <c r="G43" s="5"/>
    </row>
    <row r="44" spans="1:7" x14ac:dyDescent="0.25">
      <c r="A44" s="45">
        <f t="shared" ca="1" si="2"/>
        <v>42461</v>
      </c>
      <c r="B44">
        <f t="shared" si="3"/>
        <v>35</v>
      </c>
      <c r="C44" s="44">
        <f t="shared" si="0"/>
        <v>2255.1503347543444</v>
      </c>
      <c r="D44" s="44">
        <f t="shared" si="1"/>
        <v>1156.7088896443954</v>
      </c>
      <c r="E44" s="44">
        <f t="shared" si="4"/>
        <v>1098.441445109949</v>
      </c>
      <c r="F44" s="44">
        <f t="shared" si="5"/>
        <v>238503.24277070814</v>
      </c>
      <c r="G44" s="5"/>
    </row>
    <row r="45" spans="1:7" x14ac:dyDescent="0.25">
      <c r="A45" s="45">
        <f t="shared" ca="1" si="2"/>
        <v>42491</v>
      </c>
      <c r="B45">
        <f t="shared" si="3"/>
        <v>36</v>
      </c>
      <c r="C45" s="44">
        <f t="shared" si="0"/>
        <v>2255.1503347543444</v>
      </c>
      <c r="D45" s="44">
        <f t="shared" si="1"/>
        <v>1162.0104720552654</v>
      </c>
      <c r="E45" s="44">
        <f t="shared" si="4"/>
        <v>1093.139862699079</v>
      </c>
      <c r="F45" s="44">
        <f t="shared" si="5"/>
        <v>237341.23229865287</v>
      </c>
      <c r="G45" s="5"/>
    </row>
    <row r="46" spans="1:7" x14ac:dyDescent="0.25">
      <c r="A46" s="45">
        <f t="shared" ca="1" si="2"/>
        <v>42522</v>
      </c>
      <c r="B46">
        <f t="shared" si="3"/>
        <v>37</v>
      </c>
      <c r="C46" s="44">
        <f t="shared" si="0"/>
        <v>2255.1503347543444</v>
      </c>
      <c r="D46" s="44">
        <f t="shared" si="1"/>
        <v>1167.3363533855188</v>
      </c>
      <c r="E46" s="44">
        <f t="shared" si="4"/>
        <v>1087.8139813688256</v>
      </c>
      <c r="F46" s="44">
        <f t="shared" si="5"/>
        <v>236173.89594526734</v>
      </c>
      <c r="G46" s="5"/>
    </row>
    <row r="47" spans="1:7" x14ac:dyDescent="0.25">
      <c r="A47" s="45">
        <f t="shared" ca="1" si="2"/>
        <v>42552</v>
      </c>
      <c r="B47">
        <f t="shared" si="3"/>
        <v>38</v>
      </c>
      <c r="C47" s="44">
        <f t="shared" si="0"/>
        <v>2255.1503347543444</v>
      </c>
      <c r="D47" s="44">
        <f t="shared" si="1"/>
        <v>1172.6866450052023</v>
      </c>
      <c r="E47" s="44">
        <f t="shared" si="4"/>
        <v>1082.4636897491421</v>
      </c>
      <c r="F47" s="44">
        <f t="shared" si="5"/>
        <v>235001.20930026216</v>
      </c>
      <c r="G47" s="5"/>
    </row>
    <row r="48" spans="1:7" x14ac:dyDescent="0.25">
      <c r="A48" s="45">
        <f t="shared" ca="1" si="2"/>
        <v>42583</v>
      </c>
      <c r="B48">
        <f t="shared" si="3"/>
        <v>39</v>
      </c>
      <c r="C48" s="44">
        <f t="shared" si="0"/>
        <v>2255.1503347543444</v>
      </c>
      <c r="D48" s="44">
        <f t="shared" si="1"/>
        <v>1178.0614587948096</v>
      </c>
      <c r="E48" s="44">
        <f t="shared" si="4"/>
        <v>1077.0888759595348</v>
      </c>
      <c r="F48" s="44">
        <f t="shared" si="5"/>
        <v>233823.14784146735</v>
      </c>
      <c r="G48" s="5"/>
    </row>
    <row r="49" spans="1:7" x14ac:dyDescent="0.25">
      <c r="A49" s="45">
        <f t="shared" ca="1" si="2"/>
        <v>42614</v>
      </c>
      <c r="B49">
        <f t="shared" si="3"/>
        <v>40</v>
      </c>
      <c r="C49" s="44">
        <f t="shared" si="0"/>
        <v>2255.1503347543444</v>
      </c>
      <c r="D49" s="44">
        <f t="shared" si="1"/>
        <v>1183.4609071476191</v>
      </c>
      <c r="E49" s="44">
        <f t="shared" si="4"/>
        <v>1071.6894276067253</v>
      </c>
      <c r="F49" s="44">
        <f t="shared" si="5"/>
        <v>232639.68693431973</v>
      </c>
      <c r="G49" s="5"/>
    </row>
    <row r="50" spans="1:7" x14ac:dyDescent="0.25">
      <c r="A50" s="45">
        <f t="shared" ca="1" si="2"/>
        <v>42644</v>
      </c>
      <c r="B50">
        <f t="shared" si="3"/>
        <v>41</v>
      </c>
      <c r="C50" s="44">
        <f t="shared" si="0"/>
        <v>2255.1503347543444</v>
      </c>
      <c r="D50" s="44">
        <f t="shared" si="1"/>
        <v>1188.8851029720456</v>
      </c>
      <c r="E50" s="44">
        <f t="shared" si="4"/>
        <v>1066.2652317822988</v>
      </c>
      <c r="F50" s="44">
        <f t="shared" si="5"/>
        <v>231450.80183134769</v>
      </c>
      <c r="G50" s="5"/>
    </row>
    <row r="51" spans="1:7" x14ac:dyDescent="0.25">
      <c r="A51" s="45">
        <f t="shared" ca="1" si="2"/>
        <v>42675</v>
      </c>
      <c r="B51">
        <f t="shared" si="3"/>
        <v>42</v>
      </c>
      <c r="C51" s="44">
        <f t="shared" si="0"/>
        <v>2255.1503347543444</v>
      </c>
      <c r="D51" s="44">
        <f t="shared" si="1"/>
        <v>1194.3341596940008</v>
      </c>
      <c r="E51" s="44">
        <f t="shared" si="4"/>
        <v>1060.8161750603435</v>
      </c>
      <c r="F51" s="44">
        <f t="shared" si="5"/>
        <v>230256.46767165369</v>
      </c>
      <c r="G51" s="5"/>
    </row>
    <row r="52" spans="1:7" x14ac:dyDescent="0.25">
      <c r="A52" s="45">
        <f t="shared" ca="1" si="2"/>
        <v>42705</v>
      </c>
      <c r="B52">
        <f t="shared" si="3"/>
        <v>43</v>
      </c>
      <c r="C52" s="44">
        <f t="shared" si="0"/>
        <v>2255.1503347543444</v>
      </c>
      <c r="D52" s="44">
        <f t="shared" si="1"/>
        <v>1199.808191259265</v>
      </c>
      <c r="E52" s="44">
        <f t="shared" si="4"/>
        <v>1055.3421434950794</v>
      </c>
      <c r="F52" s="44">
        <f t="shared" si="5"/>
        <v>229056.65948039442</v>
      </c>
      <c r="G52" s="5"/>
    </row>
    <row r="53" spans="1:7" x14ac:dyDescent="0.25">
      <c r="A53" s="45">
        <f t="shared" ca="1" si="2"/>
        <v>42736</v>
      </c>
      <c r="B53">
        <f t="shared" si="3"/>
        <v>44</v>
      </c>
      <c r="C53" s="44">
        <f t="shared" si="0"/>
        <v>2255.1503347543444</v>
      </c>
      <c r="D53" s="44">
        <f t="shared" si="1"/>
        <v>1205.30731213587</v>
      </c>
      <c r="E53" s="44">
        <f t="shared" si="4"/>
        <v>1049.8430226184744</v>
      </c>
      <c r="F53" s="44">
        <f t="shared" si="5"/>
        <v>227851.35216825854</v>
      </c>
      <c r="G53" s="5"/>
    </row>
    <row r="54" spans="1:7" x14ac:dyDescent="0.25">
      <c r="A54" s="45">
        <f t="shared" ca="1" si="2"/>
        <v>42767</v>
      </c>
      <c r="B54">
        <f t="shared" si="3"/>
        <v>45</v>
      </c>
      <c r="C54" s="44">
        <f t="shared" si="0"/>
        <v>2255.1503347543444</v>
      </c>
      <c r="D54" s="44">
        <f t="shared" si="1"/>
        <v>1210.8316373164928</v>
      </c>
      <c r="E54" s="44">
        <f t="shared" si="4"/>
        <v>1044.3186974378516</v>
      </c>
      <c r="F54" s="44">
        <f t="shared" si="5"/>
        <v>226640.52053094204</v>
      </c>
      <c r="G54" s="5"/>
    </row>
    <row r="55" spans="1:7" x14ac:dyDescent="0.25">
      <c r="A55" s="45">
        <f t="shared" ca="1" si="2"/>
        <v>42795</v>
      </c>
      <c r="B55">
        <f t="shared" si="3"/>
        <v>46</v>
      </c>
      <c r="C55" s="44">
        <f t="shared" si="0"/>
        <v>2255.1503347543444</v>
      </c>
      <c r="D55" s="44">
        <f t="shared" si="1"/>
        <v>1216.38128232086</v>
      </c>
      <c r="E55" s="44">
        <f t="shared" si="4"/>
        <v>1038.7690524334844</v>
      </c>
      <c r="F55" s="44">
        <f t="shared" si="5"/>
        <v>225424.13924862118</v>
      </c>
      <c r="G55" s="5"/>
    </row>
    <row r="56" spans="1:7" x14ac:dyDescent="0.25">
      <c r="A56" s="45">
        <f t="shared" ca="1" si="2"/>
        <v>42826</v>
      </c>
      <c r="B56">
        <f t="shared" si="3"/>
        <v>47</v>
      </c>
      <c r="C56" s="44">
        <f t="shared" si="0"/>
        <v>2255.1503347543444</v>
      </c>
      <c r="D56" s="44">
        <f t="shared" si="1"/>
        <v>1221.9563631981639</v>
      </c>
      <c r="E56" s="44">
        <f t="shared" si="4"/>
        <v>1033.1939715561805</v>
      </c>
      <c r="F56" s="44">
        <f t="shared" si="5"/>
        <v>224202.18288542301</v>
      </c>
      <c r="G56" s="5"/>
    </row>
    <row r="57" spans="1:7" x14ac:dyDescent="0.25">
      <c r="A57" s="45">
        <f t="shared" ca="1" si="2"/>
        <v>42856</v>
      </c>
      <c r="B57">
        <f t="shared" si="3"/>
        <v>48</v>
      </c>
      <c r="C57" s="44">
        <f t="shared" si="0"/>
        <v>2255.1503347543444</v>
      </c>
      <c r="D57" s="44">
        <f t="shared" si="1"/>
        <v>1227.556996529489</v>
      </c>
      <c r="E57" s="44">
        <f t="shared" si="4"/>
        <v>1027.5933382248554</v>
      </c>
      <c r="F57" s="44">
        <f t="shared" si="5"/>
        <v>222974.62588889353</v>
      </c>
      <c r="G57" s="5"/>
    </row>
    <row r="58" spans="1:7" x14ac:dyDescent="0.25">
      <c r="A58" s="45">
        <f t="shared" ca="1" si="2"/>
        <v>42887</v>
      </c>
      <c r="B58">
        <f t="shared" si="3"/>
        <v>49</v>
      </c>
      <c r="C58" s="44">
        <f t="shared" si="0"/>
        <v>2255.1503347543444</v>
      </c>
      <c r="D58" s="44">
        <f t="shared" si="1"/>
        <v>1233.183299430249</v>
      </c>
      <c r="E58" s="44">
        <f t="shared" si="4"/>
        <v>1021.9670353240954</v>
      </c>
      <c r="F58" s="44">
        <f t="shared" si="5"/>
        <v>221741.44258946329</v>
      </c>
      <c r="G58" s="5"/>
    </row>
    <row r="59" spans="1:7" x14ac:dyDescent="0.25">
      <c r="A59" s="45">
        <f t="shared" ca="1" si="2"/>
        <v>42917</v>
      </c>
      <c r="B59">
        <f t="shared" si="3"/>
        <v>50</v>
      </c>
      <c r="C59" s="44">
        <f t="shared" si="0"/>
        <v>2255.1503347543444</v>
      </c>
      <c r="D59" s="44">
        <f t="shared" si="1"/>
        <v>1238.8353895526375</v>
      </c>
      <c r="E59" s="44">
        <f t="shared" si="4"/>
        <v>1016.3149452017068</v>
      </c>
      <c r="F59" s="44">
        <f t="shared" si="5"/>
        <v>220502.60719991065</v>
      </c>
      <c r="G59" s="5"/>
    </row>
    <row r="60" spans="1:7" x14ac:dyDescent="0.25">
      <c r="A60" s="45">
        <f t="shared" ca="1" si="2"/>
        <v>42948</v>
      </c>
      <c r="B60">
        <f t="shared" si="3"/>
        <v>51</v>
      </c>
      <c r="C60" s="44">
        <f t="shared" si="0"/>
        <v>2255.1503347543444</v>
      </c>
      <c r="D60" s="44">
        <f t="shared" si="1"/>
        <v>1244.5133850880873</v>
      </c>
      <c r="E60" s="44">
        <f t="shared" si="4"/>
        <v>1010.6369496662571</v>
      </c>
      <c r="F60" s="44">
        <f t="shared" si="5"/>
        <v>219258.09381482255</v>
      </c>
      <c r="G60" s="5"/>
    </row>
    <row r="61" spans="1:7" x14ac:dyDescent="0.25">
      <c r="A61" s="45">
        <f t="shared" ca="1" si="2"/>
        <v>42979</v>
      </c>
      <c r="B61">
        <f t="shared" si="3"/>
        <v>52</v>
      </c>
      <c r="C61" s="44">
        <f t="shared" si="0"/>
        <v>2255.1503347543444</v>
      </c>
      <c r="D61" s="44">
        <f t="shared" si="1"/>
        <v>1250.2174047697411</v>
      </c>
      <c r="E61" s="44">
        <f t="shared" si="4"/>
        <v>1004.9329299846033</v>
      </c>
      <c r="F61" s="44">
        <f t="shared" si="5"/>
        <v>218007.87641005282</v>
      </c>
      <c r="G61" s="5"/>
    </row>
    <row r="62" spans="1:7" x14ac:dyDescent="0.25">
      <c r="A62" s="45">
        <f t="shared" ca="1" si="2"/>
        <v>43009</v>
      </c>
      <c r="B62">
        <f t="shared" si="3"/>
        <v>53</v>
      </c>
      <c r="C62" s="44">
        <f t="shared" si="0"/>
        <v>2255.1503347543444</v>
      </c>
      <c r="D62" s="44">
        <f t="shared" si="1"/>
        <v>1255.9475678749357</v>
      </c>
      <c r="E62" s="44">
        <f t="shared" si="4"/>
        <v>999.20276687940873</v>
      </c>
      <c r="F62" s="44">
        <f t="shared" si="5"/>
        <v>216751.92884217788</v>
      </c>
      <c r="G62" s="5"/>
    </row>
    <row r="63" spans="1:7" x14ac:dyDescent="0.25">
      <c r="A63" s="45">
        <f t="shared" ca="1" si="2"/>
        <v>43040</v>
      </c>
      <c r="B63">
        <f t="shared" si="3"/>
        <v>54</v>
      </c>
      <c r="C63" s="44">
        <f t="shared" si="0"/>
        <v>2255.1503347543444</v>
      </c>
      <c r="D63" s="44">
        <f t="shared" si="1"/>
        <v>1261.7039942276958</v>
      </c>
      <c r="E63" s="44">
        <f t="shared" si="4"/>
        <v>993.44634052664856</v>
      </c>
      <c r="F63" s="44">
        <f t="shared" si="5"/>
        <v>215490.22484795019</v>
      </c>
      <c r="G63" s="5"/>
    </row>
    <row r="64" spans="1:7" x14ac:dyDescent="0.25">
      <c r="A64" s="45">
        <f t="shared" ca="1" si="2"/>
        <v>43070</v>
      </c>
      <c r="B64">
        <f t="shared" si="3"/>
        <v>55</v>
      </c>
      <c r="C64" s="44">
        <f t="shared" si="0"/>
        <v>2255.1503347543444</v>
      </c>
      <c r="D64" s="44">
        <f t="shared" si="1"/>
        <v>1267.4868042012395</v>
      </c>
      <c r="E64" s="44">
        <f t="shared" si="4"/>
        <v>987.66353055310503</v>
      </c>
      <c r="F64" s="44">
        <f t="shared" si="5"/>
        <v>214222.73804374895</v>
      </c>
      <c r="G64" s="5"/>
    </row>
    <row r="65" spans="1:7" x14ac:dyDescent="0.25">
      <c r="A65" s="45">
        <f t="shared" ca="1" si="2"/>
        <v>43101</v>
      </c>
      <c r="B65">
        <f t="shared" si="3"/>
        <v>56</v>
      </c>
      <c r="C65" s="44">
        <f t="shared" si="0"/>
        <v>2255.1503347543444</v>
      </c>
      <c r="D65" s="44">
        <f t="shared" si="1"/>
        <v>1273.2961187204951</v>
      </c>
      <c r="E65" s="44">
        <f t="shared" si="4"/>
        <v>981.8542160338493</v>
      </c>
      <c r="F65" s="44">
        <f t="shared" si="5"/>
        <v>212949.44192502846</v>
      </c>
      <c r="G65" s="5"/>
    </row>
    <row r="66" spans="1:7" x14ac:dyDescent="0.25">
      <c r="A66" s="45">
        <f t="shared" ca="1" si="2"/>
        <v>43132</v>
      </c>
      <c r="B66">
        <f t="shared" si="3"/>
        <v>57</v>
      </c>
      <c r="C66" s="44">
        <f t="shared" si="0"/>
        <v>2255.1503347543444</v>
      </c>
      <c r="D66" s="44">
        <f t="shared" si="1"/>
        <v>1279.1320592646307</v>
      </c>
      <c r="E66" s="44">
        <f t="shared" si="4"/>
        <v>976.0182754897138</v>
      </c>
      <c r="F66" s="44">
        <f t="shared" si="5"/>
        <v>211670.30986576382</v>
      </c>
      <c r="G66" s="5"/>
    </row>
    <row r="67" spans="1:7" x14ac:dyDescent="0.25">
      <c r="A67" s="45">
        <f t="shared" ca="1" si="2"/>
        <v>43160</v>
      </c>
      <c r="B67">
        <f t="shared" si="3"/>
        <v>58</v>
      </c>
      <c r="C67" s="44">
        <f t="shared" si="0"/>
        <v>2255.1503347543444</v>
      </c>
      <c r="D67" s="44">
        <f t="shared" si="1"/>
        <v>1284.9947478695935</v>
      </c>
      <c r="E67" s="44">
        <f t="shared" si="4"/>
        <v>970.15558688475085</v>
      </c>
      <c r="F67" s="44">
        <f t="shared" si="5"/>
        <v>210385.31511789424</v>
      </c>
      <c r="G67" s="5"/>
    </row>
    <row r="68" spans="1:7" x14ac:dyDescent="0.25">
      <c r="A68" s="45">
        <f t="shared" ca="1" si="2"/>
        <v>43191</v>
      </c>
      <c r="B68">
        <f t="shared" si="3"/>
        <v>59</v>
      </c>
      <c r="C68" s="44">
        <f t="shared" si="0"/>
        <v>2255.1503347543444</v>
      </c>
      <c r="D68" s="44">
        <f t="shared" si="1"/>
        <v>1290.8843071306624</v>
      </c>
      <c r="E68" s="44">
        <f t="shared" si="4"/>
        <v>964.26602762368191</v>
      </c>
      <c r="F68" s="44">
        <f t="shared" si="5"/>
        <v>209094.43081076356</v>
      </c>
      <c r="G68" s="5"/>
    </row>
    <row r="69" spans="1:7" x14ac:dyDescent="0.25">
      <c r="A69" s="45">
        <f t="shared" ca="1" si="2"/>
        <v>43221</v>
      </c>
      <c r="B69">
        <f t="shared" si="3"/>
        <v>60</v>
      </c>
      <c r="C69" s="44">
        <f t="shared" si="0"/>
        <v>2255.1503347543444</v>
      </c>
      <c r="D69" s="44">
        <f t="shared" si="1"/>
        <v>1296.8008602050113</v>
      </c>
      <c r="E69" s="44">
        <f t="shared" si="4"/>
        <v>958.34947454933297</v>
      </c>
      <c r="F69" s="44">
        <f t="shared" si="5"/>
        <v>207797.62995055853</v>
      </c>
      <c r="G69" s="5"/>
    </row>
    <row r="70" spans="1:7" x14ac:dyDescent="0.25">
      <c r="A70" s="45">
        <f t="shared" ca="1" si="2"/>
        <v>43252</v>
      </c>
      <c r="B70">
        <f t="shared" si="3"/>
        <v>61</v>
      </c>
      <c r="C70" s="44">
        <f t="shared" si="0"/>
        <v>2255.1503347543444</v>
      </c>
      <c r="D70" s="44">
        <f t="shared" si="1"/>
        <v>1302.7445308142844</v>
      </c>
      <c r="E70" s="44">
        <f t="shared" si="4"/>
        <v>952.40580394005997</v>
      </c>
      <c r="F70" s="44">
        <f t="shared" si="5"/>
        <v>206494.88541974424</v>
      </c>
      <c r="G70" s="5"/>
    </row>
    <row r="71" spans="1:7" x14ac:dyDescent="0.25">
      <c r="A71" s="45">
        <f t="shared" ca="1" si="2"/>
        <v>43282</v>
      </c>
      <c r="B71">
        <f t="shared" si="3"/>
        <v>62</v>
      </c>
      <c r="C71" s="44">
        <f t="shared" si="0"/>
        <v>2255.1503347543444</v>
      </c>
      <c r="D71" s="44">
        <f t="shared" si="1"/>
        <v>1308.7154432471834</v>
      </c>
      <c r="E71" s="44">
        <f t="shared" si="4"/>
        <v>946.43489150716107</v>
      </c>
      <c r="F71" s="44">
        <f t="shared" si="5"/>
        <v>205186.16997649707</v>
      </c>
      <c r="G71" s="5"/>
    </row>
    <row r="72" spans="1:7" x14ac:dyDescent="0.25">
      <c r="A72" s="45">
        <f t="shared" ca="1" si="2"/>
        <v>43313</v>
      </c>
      <c r="B72">
        <f t="shared" si="3"/>
        <v>63</v>
      </c>
      <c r="C72" s="44">
        <f t="shared" si="0"/>
        <v>2255.1503347543444</v>
      </c>
      <c r="D72" s="44">
        <f t="shared" si="1"/>
        <v>1314.7137223620662</v>
      </c>
      <c r="E72" s="44">
        <f t="shared" si="4"/>
        <v>940.43661239227822</v>
      </c>
      <c r="F72" s="44">
        <f t="shared" si="5"/>
        <v>203871.456254135</v>
      </c>
      <c r="G72" s="5"/>
    </row>
    <row r="73" spans="1:7" x14ac:dyDescent="0.25">
      <c r="A73" s="45">
        <f t="shared" ca="1" si="2"/>
        <v>43344</v>
      </c>
      <c r="B73">
        <f t="shared" si="3"/>
        <v>64</v>
      </c>
      <c r="C73" s="44">
        <f t="shared" si="0"/>
        <v>2255.1503347543444</v>
      </c>
      <c r="D73" s="44">
        <f t="shared" si="1"/>
        <v>1320.7394935895591</v>
      </c>
      <c r="E73" s="44">
        <f t="shared" si="4"/>
        <v>934.41084116478544</v>
      </c>
      <c r="F73" s="44">
        <f t="shared" si="5"/>
        <v>202550.71676054545</v>
      </c>
      <c r="G73" s="5"/>
    </row>
    <row r="74" spans="1:7" x14ac:dyDescent="0.25">
      <c r="A74" s="45">
        <f t="shared" ca="1" si="2"/>
        <v>43374</v>
      </c>
      <c r="B74">
        <f t="shared" si="3"/>
        <v>65</v>
      </c>
      <c r="C74" s="44">
        <f t="shared" si="0"/>
        <v>2255.1503347543444</v>
      </c>
      <c r="D74" s="44">
        <f t="shared" si="1"/>
        <v>1326.7928829351777</v>
      </c>
      <c r="E74" s="44">
        <f t="shared" si="4"/>
        <v>928.35745181916661</v>
      </c>
      <c r="F74" s="44">
        <f t="shared" si="5"/>
        <v>201223.92387761027</v>
      </c>
      <c r="G74" s="5"/>
    </row>
    <row r="75" spans="1:7" x14ac:dyDescent="0.25">
      <c r="A75" s="45">
        <f t="shared" ca="1" si="2"/>
        <v>43405</v>
      </c>
      <c r="B75">
        <f t="shared" si="3"/>
        <v>66</v>
      </c>
      <c r="C75" s="44">
        <f t="shared" ref="C75:C138" si="6">-PMT($C$4/12,$C$5,$C$3,0)</f>
        <v>2255.1503347543444</v>
      </c>
      <c r="D75" s="44">
        <f t="shared" ref="D75:D138" si="7">C75-E75</f>
        <v>1332.8740169819639</v>
      </c>
      <c r="E75" s="44">
        <f t="shared" si="4"/>
        <v>922.27631777238037</v>
      </c>
      <c r="F75" s="44">
        <f t="shared" si="5"/>
        <v>199891.04986062832</v>
      </c>
      <c r="G75" s="5"/>
    </row>
    <row r="76" spans="1:7" x14ac:dyDescent="0.25">
      <c r="A76" s="45">
        <f t="shared" ref="A76:A139" ca="1" si="8">DATE(YEAR(A75),MONTH(A75)+1,1)</f>
        <v>43435</v>
      </c>
      <c r="B76">
        <f t="shared" ref="B76:B139" si="9">B75+1</f>
        <v>67</v>
      </c>
      <c r="C76" s="44">
        <f t="shared" si="6"/>
        <v>2255.1503347543444</v>
      </c>
      <c r="D76" s="44">
        <f t="shared" si="7"/>
        <v>1338.9830228931312</v>
      </c>
      <c r="E76" s="44">
        <f t="shared" ref="E76:E139" si="10">($C$4/12)*F75</f>
        <v>916.16731186121319</v>
      </c>
      <c r="F76" s="44">
        <f t="shared" si="5"/>
        <v>198552.06683773518</v>
      </c>
      <c r="G76" s="5"/>
    </row>
    <row r="77" spans="1:7" x14ac:dyDescent="0.25">
      <c r="A77" s="45">
        <f t="shared" ca="1" si="8"/>
        <v>43466</v>
      </c>
      <c r="B77">
        <f t="shared" si="9"/>
        <v>68</v>
      </c>
      <c r="C77" s="44">
        <f t="shared" si="6"/>
        <v>2255.1503347543444</v>
      </c>
      <c r="D77" s="44">
        <f t="shared" si="7"/>
        <v>1345.1200284147249</v>
      </c>
      <c r="E77" s="44">
        <f t="shared" si="10"/>
        <v>910.03030633961964</v>
      </c>
      <c r="F77" s="44">
        <f t="shared" si="5"/>
        <v>197206.94680932045</v>
      </c>
      <c r="G77" s="5"/>
    </row>
    <row r="78" spans="1:7" x14ac:dyDescent="0.25">
      <c r="A78" s="45">
        <f t="shared" ca="1" si="8"/>
        <v>43497</v>
      </c>
      <c r="B78">
        <f t="shared" si="9"/>
        <v>69</v>
      </c>
      <c r="C78" s="44">
        <f t="shared" si="6"/>
        <v>2255.1503347543444</v>
      </c>
      <c r="D78" s="44">
        <f t="shared" si="7"/>
        <v>1351.2851618782925</v>
      </c>
      <c r="E78" s="44">
        <f t="shared" si="10"/>
        <v>903.86517287605204</v>
      </c>
      <c r="F78" s="44">
        <f t="shared" ref="F78:F141" si="11">F77-D78</f>
        <v>195855.66164744215</v>
      </c>
      <c r="G78" s="5"/>
    </row>
    <row r="79" spans="1:7" x14ac:dyDescent="0.25">
      <c r="A79" s="45">
        <f t="shared" ca="1" si="8"/>
        <v>43525</v>
      </c>
      <c r="B79">
        <f t="shared" si="9"/>
        <v>70</v>
      </c>
      <c r="C79" s="44">
        <f t="shared" si="6"/>
        <v>2255.1503347543444</v>
      </c>
      <c r="D79" s="44">
        <f t="shared" si="7"/>
        <v>1357.4785522035679</v>
      </c>
      <c r="E79" s="44">
        <f t="shared" si="10"/>
        <v>897.67178255077647</v>
      </c>
      <c r="F79" s="44">
        <f t="shared" si="11"/>
        <v>194498.18309523858</v>
      </c>
      <c r="G79" s="5"/>
    </row>
    <row r="80" spans="1:7" x14ac:dyDescent="0.25">
      <c r="A80" s="45">
        <f t="shared" ca="1" si="8"/>
        <v>43556</v>
      </c>
      <c r="B80">
        <f t="shared" si="9"/>
        <v>71</v>
      </c>
      <c r="C80" s="44">
        <f t="shared" si="6"/>
        <v>2255.1503347543444</v>
      </c>
      <c r="D80" s="44">
        <f t="shared" si="7"/>
        <v>1363.7003289011677</v>
      </c>
      <c r="E80" s="44">
        <f t="shared" si="10"/>
        <v>891.45000585317678</v>
      </c>
      <c r="F80" s="44">
        <f t="shared" si="11"/>
        <v>193134.4827663374</v>
      </c>
      <c r="G80" s="5"/>
    </row>
    <row r="81" spans="1:7" x14ac:dyDescent="0.25">
      <c r="A81" s="45">
        <f t="shared" ca="1" si="8"/>
        <v>43586</v>
      </c>
      <c r="B81">
        <f t="shared" si="9"/>
        <v>72</v>
      </c>
      <c r="C81" s="44">
        <f t="shared" si="6"/>
        <v>2255.1503347543444</v>
      </c>
      <c r="D81" s="44">
        <f t="shared" si="7"/>
        <v>1369.9506220752978</v>
      </c>
      <c r="E81" s="44">
        <f t="shared" si="10"/>
        <v>885.19971267904646</v>
      </c>
      <c r="F81" s="44">
        <f t="shared" si="11"/>
        <v>191764.53214426211</v>
      </c>
      <c r="G81" s="5"/>
    </row>
    <row r="82" spans="1:7" x14ac:dyDescent="0.25">
      <c r="A82" s="45">
        <f t="shared" ca="1" si="8"/>
        <v>43617</v>
      </c>
      <c r="B82">
        <f t="shared" si="9"/>
        <v>73</v>
      </c>
      <c r="C82" s="44">
        <f t="shared" si="6"/>
        <v>2255.1503347543444</v>
      </c>
      <c r="D82" s="44">
        <f t="shared" si="7"/>
        <v>1376.2295624264764</v>
      </c>
      <c r="E82" s="44">
        <f t="shared" si="10"/>
        <v>878.92077232786801</v>
      </c>
      <c r="F82" s="44">
        <f t="shared" si="11"/>
        <v>190388.30258183563</v>
      </c>
      <c r="G82" s="5"/>
    </row>
    <row r="83" spans="1:7" x14ac:dyDescent="0.25">
      <c r="A83" s="45">
        <f t="shared" ca="1" si="8"/>
        <v>43647</v>
      </c>
      <c r="B83">
        <f t="shared" si="9"/>
        <v>74</v>
      </c>
      <c r="C83" s="44">
        <f t="shared" si="6"/>
        <v>2255.1503347543444</v>
      </c>
      <c r="D83" s="44">
        <f t="shared" si="7"/>
        <v>1382.5372812542646</v>
      </c>
      <c r="E83" s="44">
        <f t="shared" si="10"/>
        <v>872.6130535000799</v>
      </c>
      <c r="F83" s="44">
        <f t="shared" si="11"/>
        <v>189005.76530058135</v>
      </c>
      <c r="G83" s="5"/>
    </row>
    <row r="84" spans="1:7" x14ac:dyDescent="0.25">
      <c r="A84" s="45">
        <f t="shared" ca="1" si="8"/>
        <v>43678</v>
      </c>
      <c r="B84">
        <f t="shared" si="9"/>
        <v>75</v>
      </c>
      <c r="C84" s="44">
        <f t="shared" si="6"/>
        <v>2255.1503347543444</v>
      </c>
      <c r="D84" s="44">
        <f t="shared" si="7"/>
        <v>1388.8739104600131</v>
      </c>
      <c r="E84" s="44">
        <f t="shared" si="10"/>
        <v>866.27642429433115</v>
      </c>
      <c r="F84" s="44">
        <f t="shared" si="11"/>
        <v>187616.89139012134</v>
      </c>
      <c r="G84" s="5"/>
    </row>
    <row r="85" spans="1:7" x14ac:dyDescent="0.25">
      <c r="A85" s="45">
        <f t="shared" ca="1" si="8"/>
        <v>43709</v>
      </c>
      <c r="B85">
        <f t="shared" si="9"/>
        <v>76</v>
      </c>
      <c r="C85" s="44">
        <f t="shared" si="6"/>
        <v>2255.1503347543444</v>
      </c>
      <c r="D85" s="44">
        <f t="shared" si="7"/>
        <v>1395.2395825496214</v>
      </c>
      <c r="E85" s="44">
        <f t="shared" si="10"/>
        <v>859.91075220472283</v>
      </c>
      <c r="F85" s="44">
        <f t="shared" si="11"/>
        <v>186221.6518075717</v>
      </c>
      <c r="G85" s="5"/>
    </row>
    <row r="86" spans="1:7" x14ac:dyDescent="0.25">
      <c r="A86" s="45">
        <f t="shared" ca="1" si="8"/>
        <v>43739</v>
      </c>
      <c r="B86">
        <f t="shared" si="9"/>
        <v>77</v>
      </c>
      <c r="C86" s="44">
        <f t="shared" si="6"/>
        <v>2255.1503347543444</v>
      </c>
      <c r="D86" s="44">
        <f t="shared" si="7"/>
        <v>1401.6344306363076</v>
      </c>
      <c r="E86" s="44">
        <f t="shared" si="10"/>
        <v>853.51590411803693</v>
      </c>
      <c r="F86" s="44">
        <f t="shared" si="11"/>
        <v>184820.0173769354</v>
      </c>
      <c r="G86" s="5"/>
    </row>
    <row r="87" spans="1:7" x14ac:dyDescent="0.25">
      <c r="A87" s="45">
        <f t="shared" ca="1" si="8"/>
        <v>43770</v>
      </c>
      <c r="B87">
        <f t="shared" si="9"/>
        <v>78</v>
      </c>
      <c r="C87" s="44">
        <f t="shared" si="6"/>
        <v>2255.1503347543444</v>
      </c>
      <c r="D87" s="44">
        <f t="shared" si="7"/>
        <v>1408.0585884433904</v>
      </c>
      <c r="E87" s="44">
        <f t="shared" si="10"/>
        <v>847.09174631095391</v>
      </c>
      <c r="F87" s="44">
        <f t="shared" si="11"/>
        <v>183411.95878849202</v>
      </c>
      <c r="G87" s="5"/>
    </row>
    <row r="88" spans="1:7" x14ac:dyDescent="0.25">
      <c r="A88" s="45">
        <f t="shared" ca="1" si="8"/>
        <v>43800</v>
      </c>
      <c r="B88">
        <f t="shared" si="9"/>
        <v>79</v>
      </c>
      <c r="C88" s="44">
        <f t="shared" si="6"/>
        <v>2255.1503347543444</v>
      </c>
      <c r="D88" s="44">
        <f t="shared" si="7"/>
        <v>1414.5121903070894</v>
      </c>
      <c r="E88" s="44">
        <f t="shared" si="10"/>
        <v>840.63814444725506</v>
      </c>
      <c r="F88" s="44">
        <f t="shared" si="11"/>
        <v>181997.44659818494</v>
      </c>
      <c r="G88" s="5"/>
    </row>
    <row r="89" spans="1:7" x14ac:dyDescent="0.25">
      <c r="A89" s="45">
        <f t="shared" ca="1" si="8"/>
        <v>43831</v>
      </c>
      <c r="B89">
        <f t="shared" si="9"/>
        <v>80</v>
      </c>
      <c r="C89" s="44">
        <f t="shared" si="6"/>
        <v>2255.1503347543444</v>
      </c>
      <c r="D89" s="44">
        <f t="shared" si="7"/>
        <v>1420.99537117933</v>
      </c>
      <c r="E89" s="44">
        <f t="shared" si="10"/>
        <v>834.15496357501434</v>
      </c>
      <c r="F89" s="44">
        <f t="shared" si="11"/>
        <v>180576.4512270056</v>
      </c>
      <c r="G89" s="5"/>
    </row>
    <row r="90" spans="1:7" x14ac:dyDescent="0.25">
      <c r="A90" s="45">
        <f t="shared" ca="1" si="8"/>
        <v>43862</v>
      </c>
      <c r="B90">
        <f t="shared" si="9"/>
        <v>81</v>
      </c>
      <c r="C90" s="44">
        <f t="shared" si="6"/>
        <v>2255.1503347543444</v>
      </c>
      <c r="D90" s="44">
        <f t="shared" si="7"/>
        <v>1427.5082666305689</v>
      </c>
      <c r="E90" s="44">
        <f t="shared" si="10"/>
        <v>827.64206812377563</v>
      </c>
      <c r="F90" s="44">
        <f t="shared" si="11"/>
        <v>179148.94296037502</v>
      </c>
      <c r="G90" s="5"/>
    </row>
    <row r="91" spans="1:7" x14ac:dyDescent="0.25">
      <c r="A91" s="45">
        <f t="shared" ca="1" si="8"/>
        <v>43891</v>
      </c>
      <c r="B91">
        <f t="shared" si="9"/>
        <v>82</v>
      </c>
      <c r="C91" s="44">
        <f t="shared" si="6"/>
        <v>2255.1503347543444</v>
      </c>
      <c r="D91" s="44">
        <f t="shared" si="7"/>
        <v>1434.0510128526257</v>
      </c>
      <c r="E91" s="44">
        <f t="shared" si="10"/>
        <v>821.09932190171878</v>
      </c>
      <c r="F91" s="44">
        <f t="shared" si="11"/>
        <v>177714.89194752238</v>
      </c>
      <c r="G91" s="5"/>
    </row>
    <row r="92" spans="1:7" x14ac:dyDescent="0.25">
      <c r="A92" s="45">
        <f t="shared" ca="1" si="8"/>
        <v>43922</v>
      </c>
      <c r="B92">
        <f t="shared" si="9"/>
        <v>83</v>
      </c>
      <c r="C92" s="44">
        <f t="shared" si="6"/>
        <v>2255.1503347543444</v>
      </c>
      <c r="D92" s="44">
        <f t="shared" si="7"/>
        <v>1440.6237466615335</v>
      </c>
      <c r="E92" s="44">
        <f t="shared" si="10"/>
        <v>814.52658809281093</v>
      </c>
      <c r="F92" s="44">
        <f t="shared" si="11"/>
        <v>176274.26820086085</v>
      </c>
      <c r="G92" s="5"/>
    </row>
    <row r="93" spans="1:7" x14ac:dyDescent="0.25">
      <c r="A93" s="45">
        <f t="shared" ca="1" si="8"/>
        <v>43952</v>
      </c>
      <c r="B93">
        <f t="shared" si="9"/>
        <v>84</v>
      </c>
      <c r="C93" s="44">
        <f t="shared" si="6"/>
        <v>2255.1503347543444</v>
      </c>
      <c r="D93" s="44">
        <f t="shared" si="7"/>
        <v>1447.2266055003988</v>
      </c>
      <c r="E93" s="44">
        <f t="shared" si="10"/>
        <v>807.92372925394557</v>
      </c>
      <c r="F93" s="44">
        <f t="shared" si="11"/>
        <v>174827.04159536047</v>
      </c>
      <c r="G93" s="5"/>
    </row>
    <row r="94" spans="1:7" x14ac:dyDescent="0.25">
      <c r="A94" s="45">
        <f t="shared" ca="1" si="8"/>
        <v>43983</v>
      </c>
      <c r="B94">
        <f t="shared" si="9"/>
        <v>85</v>
      </c>
      <c r="C94" s="44">
        <f t="shared" si="6"/>
        <v>2255.1503347543444</v>
      </c>
      <c r="D94" s="44">
        <f t="shared" si="7"/>
        <v>1453.8597274422755</v>
      </c>
      <c r="E94" s="44">
        <f t="shared" si="10"/>
        <v>801.2906073120688</v>
      </c>
      <c r="F94" s="44">
        <f t="shared" si="11"/>
        <v>173373.1818679182</v>
      </c>
      <c r="G94" s="5"/>
    </row>
    <row r="95" spans="1:7" x14ac:dyDescent="0.25">
      <c r="A95" s="45">
        <f t="shared" ca="1" si="8"/>
        <v>44013</v>
      </c>
      <c r="B95">
        <f t="shared" si="9"/>
        <v>86</v>
      </c>
      <c r="C95" s="44">
        <f t="shared" si="6"/>
        <v>2255.1503347543444</v>
      </c>
      <c r="D95" s="44">
        <f t="shared" si="7"/>
        <v>1460.5232511930526</v>
      </c>
      <c r="E95" s="44">
        <f t="shared" si="10"/>
        <v>794.62708356129178</v>
      </c>
      <c r="F95" s="44">
        <f t="shared" si="11"/>
        <v>171912.65861672515</v>
      </c>
      <c r="G95" s="5"/>
    </row>
    <row r="96" spans="1:7" x14ac:dyDescent="0.25">
      <c r="A96" s="45">
        <f t="shared" ca="1" si="8"/>
        <v>44044</v>
      </c>
      <c r="B96">
        <f t="shared" si="9"/>
        <v>87</v>
      </c>
      <c r="C96" s="44">
        <f t="shared" si="6"/>
        <v>2255.1503347543444</v>
      </c>
      <c r="D96" s="44">
        <f t="shared" si="7"/>
        <v>1467.2173160943541</v>
      </c>
      <c r="E96" s="44">
        <f t="shared" si="10"/>
        <v>787.93301865999024</v>
      </c>
      <c r="F96" s="44">
        <f t="shared" si="11"/>
        <v>170445.4413006308</v>
      </c>
      <c r="G96" s="5"/>
    </row>
    <row r="97" spans="1:7" x14ac:dyDescent="0.25">
      <c r="A97" s="45">
        <f t="shared" ca="1" si="8"/>
        <v>44075</v>
      </c>
      <c r="B97">
        <f t="shared" si="9"/>
        <v>88</v>
      </c>
      <c r="C97" s="44">
        <f t="shared" si="6"/>
        <v>2255.1503347543444</v>
      </c>
      <c r="D97" s="44">
        <f t="shared" si="7"/>
        <v>1473.942062126453</v>
      </c>
      <c r="E97" s="44">
        <f t="shared" si="10"/>
        <v>781.20827262789123</v>
      </c>
      <c r="F97" s="44">
        <f t="shared" si="11"/>
        <v>168971.49923850436</v>
      </c>
      <c r="G97" s="5"/>
    </row>
    <row r="98" spans="1:7" x14ac:dyDescent="0.25">
      <c r="A98" s="45">
        <f t="shared" ca="1" si="8"/>
        <v>44105</v>
      </c>
      <c r="B98">
        <f t="shared" si="9"/>
        <v>89</v>
      </c>
      <c r="C98" s="44">
        <f t="shared" si="6"/>
        <v>2255.1503347543444</v>
      </c>
      <c r="D98" s="44">
        <f t="shared" si="7"/>
        <v>1480.6976299111993</v>
      </c>
      <c r="E98" s="44">
        <f t="shared" si="10"/>
        <v>774.45270484314494</v>
      </c>
      <c r="F98" s="44">
        <f t="shared" si="11"/>
        <v>167490.80160859314</v>
      </c>
      <c r="G98" s="5"/>
    </row>
    <row r="99" spans="1:7" x14ac:dyDescent="0.25">
      <c r="A99" s="45">
        <f t="shared" ca="1" si="8"/>
        <v>44136</v>
      </c>
      <c r="B99">
        <f t="shared" si="9"/>
        <v>90</v>
      </c>
      <c r="C99" s="44">
        <f t="shared" si="6"/>
        <v>2255.1503347543444</v>
      </c>
      <c r="D99" s="44">
        <f t="shared" si="7"/>
        <v>1487.4841607149592</v>
      </c>
      <c r="E99" s="44">
        <f t="shared" si="10"/>
        <v>767.66617403938528</v>
      </c>
      <c r="F99" s="44">
        <f t="shared" si="11"/>
        <v>166003.31744787819</v>
      </c>
      <c r="G99" s="5"/>
    </row>
    <row r="100" spans="1:7" x14ac:dyDescent="0.25">
      <c r="A100" s="45">
        <f t="shared" ca="1" si="8"/>
        <v>44166</v>
      </c>
      <c r="B100">
        <f t="shared" si="9"/>
        <v>91</v>
      </c>
      <c r="C100" s="44">
        <f t="shared" si="6"/>
        <v>2255.1503347543444</v>
      </c>
      <c r="D100" s="44">
        <f t="shared" si="7"/>
        <v>1494.3017964515693</v>
      </c>
      <c r="E100" s="44">
        <f t="shared" si="10"/>
        <v>760.84853830277507</v>
      </c>
      <c r="F100" s="44">
        <f t="shared" si="11"/>
        <v>164509.01565142663</v>
      </c>
      <c r="G100" s="5"/>
    </row>
    <row r="101" spans="1:7" x14ac:dyDescent="0.25">
      <c r="A101" s="45">
        <f t="shared" ca="1" si="8"/>
        <v>44197</v>
      </c>
      <c r="B101">
        <f t="shared" si="9"/>
        <v>92</v>
      </c>
      <c r="C101" s="44">
        <f t="shared" si="6"/>
        <v>2255.1503347543444</v>
      </c>
      <c r="D101" s="44">
        <f t="shared" si="7"/>
        <v>1501.1506796853057</v>
      </c>
      <c r="E101" s="44">
        <f t="shared" si="10"/>
        <v>753.99965506903868</v>
      </c>
      <c r="F101" s="44">
        <f t="shared" si="11"/>
        <v>163007.86497174134</v>
      </c>
      <c r="G101" s="5"/>
    </row>
    <row r="102" spans="1:7" x14ac:dyDescent="0.25">
      <c r="A102" s="45">
        <f t="shared" ca="1" si="8"/>
        <v>44228</v>
      </c>
      <c r="B102">
        <f t="shared" si="9"/>
        <v>93</v>
      </c>
      <c r="C102" s="44">
        <f t="shared" si="6"/>
        <v>2255.1503347543444</v>
      </c>
      <c r="D102" s="44">
        <f t="shared" si="7"/>
        <v>1508.0309536338632</v>
      </c>
      <c r="E102" s="44">
        <f t="shared" si="10"/>
        <v>747.11938112048108</v>
      </c>
      <c r="F102" s="44">
        <f t="shared" si="11"/>
        <v>161499.83401810747</v>
      </c>
      <c r="G102" s="5"/>
    </row>
    <row r="103" spans="1:7" x14ac:dyDescent="0.25">
      <c r="A103" s="45">
        <f t="shared" ca="1" si="8"/>
        <v>44256</v>
      </c>
      <c r="B103">
        <f t="shared" si="9"/>
        <v>94</v>
      </c>
      <c r="C103" s="44">
        <f t="shared" si="6"/>
        <v>2255.1503347543444</v>
      </c>
      <c r="D103" s="44">
        <f t="shared" si="7"/>
        <v>1514.9427621713517</v>
      </c>
      <c r="E103" s="44">
        <f t="shared" si="10"/>
        <v>740.20757258299261</v>
      </c>
      <c r="F103" s="44">
        <f t="shared" si="11"/>
        <v>159984.89125593612</v>
      </c>
      <c r="G103" s="5"/>
    </row>
    <row r="104" spans="1:7" x14ac:dyDescent="0.25">
      <c r="A104" s="45">
        <f t="shared" ca="1" si="8"/>
        <v>44287</v>
      </c>
      <c r="B104">
        <f t="shared" si="9"/>
        <v>95</v>
      </c>
      <c r="C104" s="44">
        <f t="shared" si="6"/>
        <v>2255.1503347543444</v>
      </c>
      <c r="D104" s="44">
        <f t="shared" si="7"/>
        <v>1521.8862498313038</v>
      </c>
      <c r="E104" s="44">
        <f t="shared" si="10"/>
        <v>733.26408492304051</v>
      </c>
      <c r="F104" s="44">
        <f t="shared" si="11"/>
        <v>158463.00500610482</v>
      </c>
      <c r="G104" s="5"/>
    </row>
    <row r="105" spans="1:7" x14ac:dyDescent="0.25">
      <c r="A105" s="45">
        <f t="shared" ca="1" si="8"/>
        <v>44317</v>
      </c>
      <c r="B105">
        <f t="shared" si="9"/>
        <v>96</v>
      </c>
      <c r="C105" s="44">
        <f t="shared" si="6"/>
        <v>2255.1503347543444</v>
      </c>
      <c r="D105" s="44">
        <f t="shared" si="7"/>
        <v>1528.8615618096974</v>
      </c>
      <c r="E105" s="44">
        <f t="shared" si="10"/>
        <v>726.28877294464712</v>
      </c>
      <c r="F105" s="44">
        <f t="shared" si="11"/>
        <v>156934.14344429513</v>
      </c>
      <c r="G105" s="5"/>
    </row>
    <row r="106" spans="1:7" x14ac:dyDescent="0.25">
      <c r="A106" s="45">
        <f t="shared" ca="1" si="8"/>
        <v>44348</v>
      </c>
      <c r="B106">
        <f t="shared" si="9"/>
        <v>97</v>
      </c>
      <c r="C106" s="44">
        <f t="shared" si="6"/>
        <v>2255.1503347543444</v>
      </c>
      <c r="D106" s="44">
        <f t="shared" si="7"/>
        <v>1535.8688439679918</v>
      </c>
      <c r="E106" s="44">
        <f t="shared" si="10"/>
        <v>719.28149078635272</v>
      </c>
      <c r="F106" s="44">
        <f t="shared" si="11"/>
        <v>155398.27460032713</v>
      </c>
      <c r="G106" s="5"/>
    </row>
    <row r="107" spans="1:7" x14ac:dyDescent="0.25">
      <c r="A107" s="45">
        <f t="shared" ca="1" si="8"/>
        <v>44378</v>
      </c>
      <c r="B107">
        <f t="shared" si="9"/>
        <v>98</v>
      </c>
      <c r="C107" s="44">
        <f t="shared" si="6"/>
        <v>2255.1503347543444</v>
      </c>
      <c r="D107" s="44">
        <f t="shared" si="7"/>
        <v>1542.9082428361785</v>
      </c>
      <c r="E107" s="44">
        <f t="shared" si="10"/>
        <v>712.24209191816601</v>
      </c>
      <c r="F107" s="44">
        <f t="shared" si="11"/>
        <v>153855.36635749094</v>
      </c>
      <c r="G107" s="5"/>
    </row>
    <row r="108" spans="1:7" x14ac:dyDescent="0.25">
      <c r="A108" s="45">
        <f t="shared" ca="1" si="8"/>
        <v>44409</v>
      </c>
      <c r="B108">
        <f t="shared" si="9"/>
        <v>99</v>
      </c>
      <c r="C108" s="44">
        <f t="shared" si="6"/>
        <v>2255.1503347543444</v>
      </c>
      <c r="D108" s="44">
        <f t="shared" si="7"/>
        <v>1549.9799056158442</v>
      </c>
      <c r="E108" s="44">
        <f t="shared" si="10"/>
        <v>705.17042913850014</v>
      </c>
      <c r="F108" s="44">
        <f t="shared" si="11"/>
        <v>152305.38645187509</v>
      </c>
      <c r="G108" s="5"/>
    </row>
    <row r="109" spans="1:7" x14ac:dyDescent="0.25">
      <c r="A109" s="45">
        <f t="shared" ca="1" si="8"/>
        <v>44440</v>
      </c>
      <c r="B109">
        <f t="shared" si="9"/>
        <v>100</v>
      </c>
      <c r="C109" s="44">
        <f t="shared" si="6"/>
        <v>2255.1503347543444</v>
      </c>
      <c r="D109" s="44">
        <f t="shared" si="7"/>
        <v>1557.0839801832503</v>
      </c>
      <c r="E109" s="44">
        <f t="shared" si="10"/>
        <v>698.06635457109417</v>
      </c>
      <c r="F109" s="44">
        <f t="shared" si="11"/>
        <v>150748.30247169183</v>
      </c>
      <c r="G109" s="5"/>
    </row>
    <row r="110" spans="1:7" x14ac:dyDescent="0.25">
      <c r="A110" s="45">
        <f t="shared" ca="1" si="8"/>
        <v>44470</v>
      </c>
      <c r="B110">
        <f t="shared" si="9"/>
        <v>101</v>
      </c>
      <c r="C110" s="44">
        <f t="shared" si="6"/>
        <v>2255.1503347543444</v>
      </c>
      <c r="D110" s="44">
        <f t="shared" si="7"/>
        <v>1564.2206150924235</v>
      </c>
      <c r="E110" s="44">
        <f t="shared" si="10"/>
        <v>690.9297196619209</v>
      </c>
      <c r="F110" s="44">
        <f t="shared" si="11"/>
        <v>149184.0818565994</v>
      </c>
      <c r="G110" s="5"/>
    </row>
    <row r="111" spans="1:7" x14ac:dyDescent="0.25">
      <c r="A111" s="45">
        <f t="shared" ca="1" si="8"/>
        <v>44501</v>
      </c>
      <c r="B111">
        <f t="shared" si="9"/>
        <v>102</v>
      </c>
      <c r="C111" s="44">
        <f t="shared" si="6"/>
        <v>2255.1503347543444</v>
      </c>
      <c r="D111" s="44">
        <f t="shared" si="7"/>
        <v>1571.3899595782636</v>
      </c>
      <c r="E111" s="44">
        <f t="shared" si="10"/>
        <v>683.76037517608063</v>
      </c>
      <c r="F111" s="44">
        <f t="shared" si="11"/>
        <v>147612.69189702114</v>
      </c>
      <c r="G111" s="5"/>
    </row>
    <row r="112" spans="1:7" x14ac:dyDescent="0.25">
      <c r="A112" s="45">
        <f t="shared" ca="1" si="8"/>
        <v>44531</v>
      </c>
      <c r="B112">
        <f t="shared" si="9"/>
        <v>103</v>
      </c>
      <c r="C112" s="44">
        <f t="shared" si="6"/>
        <v>2255.1503347543444</v>
      </c>
      <c r="D112" s="44">
        <f t="shared" si="7"/>
        <v>1578.5921635596642</v>
      </c>
      <c r="E112" s="44">
        <f t="shared" si="10"/>
        <v>676.5581711946802</v>
      </c>
      <c r="F112" s="44">
        <f t="shared" si="11"/>
        <v>146034.09973346148</v>
      </c>
      <c r="G112" s="5"/>
    </row>
    <row r="113" spans="1:7" x14ac:dyDescent="0.25">
      <c r="A113" s="45">
        <f t="shared" ca="1" si="8"/>
        <v>44562</v>
      </c>
      <c r="B113">
        <f t="shared" si="9"/>
        <v>104</v>
      </c>
      <c r="C113" s="44">
        <f t="shared" si="6"/>
        <v>2255.1503347543444</v>
      </c>
      <c r="D113" s="44">
        <f t="shared" si="7"/>
        <v>1585.8273776426458</v>
      </c>
      <c r="E113" s="44">
        <f t="shared" si="10"/>
        <v>669.32295711169843</v>
      </c>
      <c r="F113" s="44">
        <f t="shared" si="11"/>
        <v>144448.27235581883</v>
      </c>
      <c r="G113" s="5"/>
    </row>
    <row r="114" spans="1:7" x14ac:dyDescent="0.25">
      <c r="A114" s="45">
        <f t="shared" ca="1" si="8"/>
        <v>44593</v>
      </c>
      <c r="B114">
        <f t="shared" si="9"/>
        <v>105</v>
      </c>
      <c r="C114" s="44">
        <f t="shared" si="6"/>
        <v>2255.1503347543444</v>
      </c>
      <c r="D114" s="44">
        <f t="shared" si="7"/>
        <v>1593.0957531235081</v>
      </c>
      <c r="E114" s="44">
        <f t="shared" si="10"/>
        <v>662.05458163083631</v>
      </c>
      <c r="F114" s="44">
        <f t="shared" si="11"/>
        <v>142855.17660269531</v>
      </c>
      <c r="G114" s="5"/>
    </row>
    <row r="115" spans="1:7" x14ac:dyDescent="0.25">
      <c r="A115" s="45">
        <f t="shared" ca="1" si="8"/>
        <v>44621</v>
      </c>
      <c r="B115">
        <f t="shared" si="9"/>
        <v>106</v>
      </c>
      <c r="C115" s="44">
        <f t="shared" si="6"/>
        <v>2255.1503347543444</v>
      </c>
      <c r="D115" s="44">
        <f t="shared" si="7"/>
        <v>1600.3974419919909</v>
      </c>
      <c r="E115" s="44">
        <f t="shared" si="10"/>
        <v>654.75289276235355</v>
      </c>
      <c r="F115" s="44">
        <f t="shared" si="11"/>
        <v>141254.77916070333</v>
      </c>
      <c r="G115" s="5"/>
    </row>
    <row r="116" spans="1:7" x14ac:dyDescent="0.25">
      <c r="A116" s="45">
        <f t="shared" ca="1" si="8"/>
        <v>44652</v>
      </c>
      <c r="B116">
        <f t="shared" si="9"/>
        <v>107</v>
      </c>
      <c r="C116" s="44">
        <f t="shared" si="6"/>
        <v>2255.1503347543444</v>
      </c>
      <c r="D116" s="44">
        <f t="shared" si="7"/>
        <v>1607.7325969344543</v>
      </c>
      <c r="E116" s="44">
        <f t="shared" si="10"/>
        <v>647.41773781989025</v>
      </c>
      <c r="F116" s="44">
        <f t="shared" si="11"/>
        <v>139647.04656376888</v>
      </c>
      <c r="G116" s="5"/>
    </row>
    <row r="117" spans="1:7" x14ac:dyDescent="0.25">
      <c r="A117" s="45">
        <f t="shared" ca="1" si="8"/>
        <v>44682</v>
      </c>
      <c r="B117">
        <f t="shared" si="9"/>
        <v>108</v>
      </c>
      <c r="C117" s="44">
        <f t="shared" si="6"/>
        <v>2255.1503347543444</v>
      </c>
      <c r="D117" s="44">
        <f t="shared" si="7"/>
        <v>1615.1013713370703</v>
      </c>
      <c r="E117" s="44">
        <f t="shared" si="10"/>
        <v>640.04896341727397</v>
      </c>
      <c r="F117" s="44">
        <f t="shared" si="11"/>
        <v>138031.9451924318</v>
      </c>
      <c r="G117" s="5"/>
    </row>
    <row r="118" spans="1:7" x14ac:dyDescent="0.25">
      <c r="A118" s="45">
        <f t="shared" ca="1" si="8"/>
        <v>44713</v>
      </c>
      <c r="B118">
        <f t="shared" si="9"/>
        <v>109</v>
      </c>
      <c r="C118" s="44">
        <f t="shared" si="6"/>
        <v>2255.1503347543444</v>
      </c>
      <c r="D118" s="44">
        <f t="shared" si="7"/>
        <v>1622.503919289032</v>
      </c>
      <c r="E118" s="44">
        <f t="shared" si="10"/>
        <v>632.64641546531243</v>
      </c>
      <c r="F118" s="44">
        <f t="shared" si="11"/>
        <v>136409.44127314276</v>
      </c>
      <c r="G118" s="5"/>
    </row>
    <row r="119" spans="1:7" x14ac:dyDescent="0.25">
      <c r="A119" s="45">
        <f t="shared" ca="1" si="8"/>
        <v>44743</v>
      </c>
      <c r="B119">
        <f t="shared" si="9"/>
        <v>110</v>
      </c>
      <c r="C119" s="44">
        <f t="shared" si="6"/>
        <v>2255.1503347543444</v>
      </c>
      <c r="D119" s="44">
        <f t="shared" si="7"/>
        <v>1629.9403955857733</v>
      </c>
      <c r="E119" s="44">
        <f t="shared" si="10"/>
        <v>625.20993916857094</v>
      </c>
      <c r="F119" s="44">
        <f t="shared" si="11"/>
        <v>134779.50087755697</v>
      </c>
      <c r="G119" s="5"/>
    </row>
    <row r="120" spans="1:7" x14ac:dyDescent="0.25">
      <c r="A120" s="45">
        <f t="shared" ca="1" si="8"/>
        <v>44774</v>
      </c>
      <c r="B120">
        <f t="shared" si="9"/>
        <v>111</v>
      </c>
      <c r="C120" s="44">
        <f t="shared" si="6"/>
        <v>2255.1503347543444</v>
      </c>
      <c r="D120" s="44">
        <f t="shared" si="7"/>
        <v>1637.4109557322081</v>
      </c>
      <c r="E120" s="44">
        <f t="shared" si="10"/>
        <v>617.73937902213618</v>
      </c>
      <c r="F120" s="44">
        <f t="shared" si="11"/>
        <v>133142.08992182475</v>
      </c>
      <c r="G120" s="5"/>
    </row>
    <row r="121" spans="1:7" x14ac:dyDescent="0.25">
      <c r="A121" s="45">
        <f t="shared" ca="1" si="8"/>
        <v>44805</v>
      </c>
      <c r="B121">
        <f t="shared" si="9"/>
        <v>112</v>
      </c>
      <c r="C121" s="44">
        <f t="shared" si="6"/>
        <v>2255.1503347543444</v>
      </c>
      <c r="D121" s="44">
        <f t="shared" si="7"/>
        <v>1644.9157559459809</v>
      </c>
      <c r="E121" s="44">
        <f t="shared" si="10"/>
        <v>610.23457880836349</v>
      </c>
      <c r="F121" s="44">
        <f t="shared" si="11"/>
        <v>131497.17416587877</v>
      </c>
      <c r="G121" s="5"/>
    </row>
    <row r="122" spans="1:7" x14ac:dyDescent="0.25">
      <c r="A122" s="45">
        <f t="shared" ca="1" si="8"/>
        <v>44835</v>
      </c>
      <c r="B122">
        <f t="shared" si="9"/>
        <v>113</v>
      </c>
      <c r="C122" s="44">
        <f t="shared" si="6"/>
        <v>2255.1503347543444</v>
      </c>
      <c r="D122" s="44">
        <f t="shared" si="7"/>
        <v>1652.4549531607333</v>
      </c>
      <c r="E122" s="44">
        <f t="shared" si="10"/>
        <v>602.69538159361105</v>
      </c>
      <c r="F122" s="44">
        <f t="shared" si="11"/>
        <v>129844.71921271803</v>
      </c>
      <c r="G122" s="5"/>
    </row>
    <row r="123" spans="1:7" x14ac:dyDescent="0.25">
      <c r="A123" s="45">
        <f t="shared" ca="1" si="8"/>
        <v>44866</v>
      </c>
      <c r="B123">
        <f t="shared" si="9"/>
        <v>114</v>
      </c>
      <c r="C123" s="44">
        <f t="shared" si="6"/>
        <v>2255.1503347543444</v>
      </c>
      <c r="D123" s="44">
        <f t="shared" si="7"/>
        <v>1660.0287050293869</v>
      </c>
      <c r="E123" s="44">
        <f t="shared" si="10"/>
        <v>595.12162972495764</v>
      </c>
      <c r="F123" s="44">
        <f t="shared" si="11"/>
        <v>128184.69050768865</v>
      </c>
      <c r="G123" s="5"/>
    </row>
    <row r="124" spans="1:7" x14ac:dyDescent="0.25">
      <c r="A124" s="45">
        <f t="shared" ca="1" si="8"/>
        <v>44896</v>
      </c>
      <c r="B124">
        <f t="shared" si="9"/>
        <v>115</v>
      </c>
      <c r="C124" s="44">
        <f t="shared" si="6"/>
        <v>2255.1503347543444</v>
      </c>
      <c r="D124" s="44">
        <f t="shared" si="7"/>
        <v>1667.6371699274382</v>
      </c>
      <c r="E124" s="44">
        <f t="shared" si="10"/>
        <v>587.51316482690629</v>
      </c>
      <c r="F124" s="44">
        <f t="shared" si="11"/>
        <v>126517.05333776122</v>
      </c>
      <c r="G124" s="5"/>
    </row>
    <row r="125" spans="1:7" x14ac:dyDescent="0.25">
      <c r="A125" s="45">
        <f t="shared" ca="1" si="8"/>
        <v>44927</v>
      </c>
      <c r="B125">
        <f t="shared" si="9"/>
        <v>116</v>
      </c>
      <c r="C125" s="44">
        <f t="shared" si="6"/>
        <v>2255.1503347543444</v>
      </c>
      <c r="D125" s="44">
        <f t="shared" si="7"/>
        <v>1675.2805069562721</v>
      </c>
      <c r="E125" s="44">
        <f t="shared" si="10"/>
        <v>579.86982779807227</v>
      </c>
      <c r="F125" s="44">
        <f t="shared" si="11"/>
        <v>124841.77283080494</v>
      </c>
      <c r="G125" s="5"/>
    </row>
    <row r="126" spans="1:7" x14ac:dyDescent="0.25">
      <c r="A126" s="45">
        <f t="shared" ca="1" si="8"/>
        <v>44958</v>
      </c>
      <c r="B126">
        <f t="shared" si="9"/>
        <v>117</v>
      </c>
      <c r="C126" s="44">
        <f t="shared" si="6"/>
        <v>2255.1503347543444</v>
      </c>
      <c r="D126" s="44">
        <f t="shared" si="7"/>
        <v>1682.9588759464884</v>
      </c>
      <c r="E126" s="44">
        <f t="shared" si="10"/>
        <v>572.19145880785595</v>
      </c>
      <c r="F126" s="44">
        <f t="shared" si="11"/>
        <v>123158.81395485846</v>
      </c>
      <c r="G126" s="5"/>
    </row>
    <row r="127" spans="1:7" x14ac:dyDescent="0.25">
      <c r="A127" s="45">
        <f t="shared" ca="1" si="8"/>
        <v>44986</v>
      </c>
      <c r="B127">
        <f t="shared" si="9"/>
        <v>118</v>
      </c>
      <c r="C127" s="44">
        <f t="shared" si="6"/>
        <v>2255.1503347543444</v>
      </c>
      <c r="D127" s="44">
        <f t="shared" si="7"/>
        <v>1690.6724374612431</v>
      </c>
      <c r="E127" s="44">
        <f t="shared" si="10"/>
        <v>564.47789729310125</v>
      </c>
      <c r="F127" s="44">
        <f t="shared" si="11"/>
        <v>121468.14151739722</v>
      </c>
      <c r="G127" s="5"/>
    </row>
    <row r="128" spans="1:7" x14ac:dyDescent="0.25">
      <c r="A128" s="45">
        <f t="shared" ca="1" si="8"/>
        <v>45017</v>
      </c>
      <c r="B128">
        <f t="shared" si="9"/>
        <v>119</v>
      </c>
      <c r="C128" s="44">
        <f t="shared" si="6"/>
        <v>2255.1503347543444</v>
      </c>
      <c r="D128" s="44">
        <f t="shared" si="7"/>
        <v>1698.4213527996071</v>
      </c>
      <c r="E128" s="44">
        <f t="shared" si="10"/>
        <v>556.72898195473726</v>
      </c>
      <c r="F128" s="44">
        <f t="shared" si="11"/>
        <v>119769.72016459762</v>
      </c>
      <c r="G128" s="5"/>
    </row>
    <row r="129" spans="1:7" x14ac:dyDescent="0.25">
      <c r="A129" s="45">
        <f t="shared" ca="1" si="8"/>
        <v>45047</v>
      </c>
      <c r="B129">
        <f t="shared" si="9"/>
        <v>120</v>
      </c>
      <c r="C129" s="44">
        <f t="shared" si="6"/>
        <v>2255.1503347543444</v>
      </c>
      <c r="D129" s="44">
        <f t="shared" si="7"/>
        <v>1706.2057839999386</v>
      </c>
      <c r="E129" s="44">
        <f t="shared" si="10"/>
        <v>548.94455075440578</v>
      </c>
      <c r="F129" s="44">
        <f t="shared" si="11"/>
        <v>118063.51438059768</v>
      </c>
      <c r="G129" s="5"/>
    </row>
    <row r="130" spans="1:7" x14ac:dyDescent="0.25">
      <c r="A130" s="45">
        <f t="shared" ca="1" si="8"/>
        <v>45078</v>
      </c>
      <c r="B130">
        <f t="shared" si="9"/>
        <v>121</v>
      </c>
      <c r="C130" s="44">
        <f t="shared" si="6"/>
        <v>2255.1503347543444</v>
      </c>
      <c r="D130" s="44">
        <f t="shared" si="7"/>
        <v>1714.0258938432717</v>
      </c>
      <c r="E130" s="44">
        <f t="shared" si="10"/>
        <v>541.12444091107272</v>
      </c>
      <c r="F130" s="44">
        <f t="shared" si="11"/>
        <v>116349.48848675442</v>
      </c>
      <c r="G130" s="5"/>
    </row>
    <row r="131" spans="1:7" x14ac:dyDescent="0.25">
      <c r="A131" s="45">
        <f t="shared" ca="1" si="8"/>
        <v>45108</v>
      </c>
      <c r="B131">
        <f t="shared" si="9"/>
        <v>122</v>
      </c>
      <c r="C131" s="44">
        <f t="shared" si="6"/>
        <v>2255.1503347543444</v>
      </c>
      <c r="D131" s="44">
        <f t="shared" si="7"/>
        <v>1721.88184585672</v>
      </c>
      <c r="E131" s="44">
        <f t="shared" si="10"/>
        <v>533.26848889762437</v>
      </c>
      <c r="F131" s="44">
        <f t="shared" si="11"/>
        <v>114627.60664089769</v>
      </c>
      <c r="G131" s="5"/>
    </row>
    <row r="132" spans="1:7" x14ac:dyDescent="0.25">
      <c r="A132" s="45">
        <f t="shared" ca="1" si="8"/>
        <v>45139</v>
      </c>
      <c r="B132">
        <f t="shared" si="9"/>
        <v>123</v>
      </c>
      <c r="C132" s="44">
        <f t="shared" si="6"/>
        <v>2255.1503347543444</v>
      </c>
      <c r="D132" s="44">
        <f t="shared" si="7"/>
        <v>1729.7738043168965</v>
      </c>
      <c r="E132" s="44">
        <f t="shared" si="10"/>
        <v>525.37653043744774</v>
      </c>
      <c r="F132" s="44">
        <f t="shared" si="11"/>
        <v>112897.8328365808</v>
      </c>
      <c r="G132" s="5"/>
    </row>
    <row r="133" spans="1:7" x14ac:dyDescent="0.25">
      <c r="A133" s="45">
        <f t="shared" ca="1" si="8"/>
        <v>45170</v>
      </c>
      <c r="B133">
        <f t="shared" si="9"/>
        <v>124</v>
      </c>
      <c r="C133" s="44">
        <f t="shared" si="6"/>
        <v>2255.1503347543444</v>
      </c>
      <c r="D133" s="44">
        <f t="shared" si="7"/>
        <v>1737.701934253349</v>
      </c>
      <c r="E133" s="44">
        <f t="shared" si="10"/>
        <v>517.44840050099538</v>
      </c>
      <c r="F133" s="44">
        <f t="shared" si="11"/>
        <v>111160.13090232745</v>
      </c>
      <c r="G133" s="5"/>
    </row>
    <row r="134" spans="1:7" x14ac:dyDescent="0.25">
      <c r="A134" s="45">
        <f t="shared" ca="1" si="8"/>
        <v>45200</v>
      </c>
      <c r="B134">
        <f t="shared" si="9"/>
        <v>125</v>
      </c>
      <c r="C134" s="44">
        <f t="shared" si="6"/>
        <v>2255.1503347543444</v>
      </c>
      <c r="D134" s="44">
        <f t="shared" si="7"/>
        <v>1745.6664014520102</v>
      </c>
      <c r="E134" s="44">
        <f t="shared" si="10"/>
        <v>509.48393330233415</v>
      </c>
      <c r="F134" s="44">
        <f t="shared" si="11"/>
        <v>109414.46450087545</v>
      </c>
      <c r="G134" s="5"/>
    </row>
    <row r="135" spans="1:7" x14ac:dyDescent="0.25">
      <c r="A135" s="45">
        <f t="shared" ca="1" si="8"/>
        <v>45231</v>
      </c>
      <c r="B135">
        <f t="shared" si="9"/>
        <v>126</v>
      </c>
      <c r="C135" s="44">
        <f t="shared" si="6"/>
        <v>2255.1503347543444</v>
      </c>
      <c r="D135" s="44">
        <f t="shared" si="7"/>
        <v>1753.6673724586653</v>
      </c>
      <c r="E135" s="44">
        <f t="shared" si="10"/>
        <v>501.4829622956791</v>
      </c>
      <c r="F135" s="44">
        <f t="shared" si="11"/>
        <v>107660.79712841677</v>
      </c>
      <c r="G135" s="5"/>
    </row>
    <row r="136" spans="1:7" x14ac:dyDescent="0.25">
      <c r="A136" s="45">
        <f t="shared" ca="1" si="8"/>
        <v>45261</v>
      </c>
      <c r="B136">
        <f t="shared" si="9"/>
        <v>127</v>
      </c>
      <c r="C136" s="44">
        <f t="shared" si="6"/>
        <v>2255.1503347543444</v>
      </c>
      <c r="D136" s="44">
        <f t="shared" si="7"/>
        <v>1761.7050145824342</v>
      </c>
      <c r="E136" s="44">
        <f t="shared" si="10"/>
        <v>493.44532017191023</v>
      </c>
      <c r="F136" s="44">
        <f t="shared" si="11"/>
        <v>105899.09211383434</v>
      </c>
      <c r="G136" s="5"/>
    </row>
    <row r="137" spans="1:7" x14ac:dyDescent="0.25">
      <c r="A137" s="45">
        <f t="shared" ca="1" si="8"/>
        <v>45292</v>
      </c>
      <c r="B137">
        <f t="shared" si="9"/>
        <v>128</v>
      </c>
      <c r="C137" s="44">
        <f t="shared" si="6"/>
        <v>2255.1503347543444</v>
      </c>
      <c r="D137" s="44">
        <f t="shared" si="7"/>
        <v>1769.7794958992704</v>
      </c>
      <c r="E137" s="44">
        <f t="shared" si="10"/>
        <v>485.37083885507406</v>
      </c>
      <c r="F137" s="44">
        <f t="shared" si="11"/>
        <v>104129.31261793507</v>
      </c>
      <c r="G137" s="5"/>
    </row>
    <row r="138" spans="1:7" x14ac:dyDescent="0.25">
      <c r="A138" s="45">
        <f t="shared" ca="1" si="8"/>
        <v>45323</v>
      </c>
      <c r="B138">
        <f t="shared" si="9"/>
        <v>129</v>
      </c>
      <c r="C138" s="44">
        <f t="shared" si="6"/>
        <v>2255.1503347543444</v>
      </c>
      <c r="D138" s="44">
        <f t="shared" si="7"/>
        <v>1777.8909852554752</v>
      </c>
      <c r="E138" s="44">
        <f t="shared" si="10"/>
        <v>477.25934949886903</v>
      </c>
      <c r="F138" s="44">
        <f t="shared" si="11"/>
        <v>102351.42163267959</v>
      </c>
      <c r="G138" s="5"/>
    </row>
    <row r="139" spans="1:7" x14ac:dyDescent="0.25">
      <c r="A139" s="45">
        <f t="shared" ca="1" si="8"/>
        <v>45352</v>
      </c>
      <c r="B139">
        <f t="shared" si="9"/>
        <v>130</v>
      </c>
      <c r="C139" s="44">
        <f t="shared" ref="C139:C202" si="12">-PMT($C$4/12,$C$5,$C$3,0)</f>
        <v>2255.1503347543444</v>
      </c>
      <c r="D139" s="44">
        <f t="shared" ref="D139:D202" si="13">C139-E139</f>
        <v>1786.0396522712297</v>
      </c>
      <c r="E139" s="44">
        <f t="shared" si="10"/>
        <v>469.11068248311477</v>
      </c>
      <c r="F139" s="44">
        <f t="shared" si="11"/>
        <v>100565.38198040836</v>
      </c>
      <c r="G139" s="5"/>
    </row>
    <row r="140" spans="1:7" x14ac:dyDescent="0.25">
      <c r="A140" s="45">
        <f t="shared" ref="A140:A203" ca="1" si="14">DATE(YEAR(A139),MONTH(A139)+1,1)</f>
        <v>45383</v>
      </c>
      <c r="B140">
        <f t="shared" ref="B140:B203" si="15">B139+1</f>
        <v>131</v>
      </c>
      <c r="C140" s="44">
        <f t="shared" si="12"/>
        <v>2255.1503347543444</v>
      </c>
      <c r="D140" s="44">
        <f t="shared" si="13"/>
        <v>1794.2256673441393</v>
      </c>
      <c r="E140" s="44">
        <f t="shared" ref="E140:E203" si="16">($C$4/12)*F139</f>
        <v>460.92466741020502</v>
      </c>
      <c r="F140" s="44">
        <f t="shared" si="11"/>
        <v>98771.156313064217</v>
      </c>
      <c r="G140" s="5"/>
    </row>
    <row r="141" spans="1:7" x14ac:dyDescent="0.25">
      <c r="A141" s="45">
        <f t="shared" ca="1" si="14"/>
        <v>45413</v>
      </c>
      <c r="B141">
        <f t="shared" si="15"/>
        <v>132</v>
      </c>
      <c r="C141" s="44">
        <f t="shared" si="12"/>
        <v>2255.1503347543444</v>
      </c>
      <c r="D141" s="44">
        <f t="shared" si="13"/>
        <v>1802.4492016528002</v>
      </c>
      <c r="E141" s="44">
        <f t="shared" si="16"/>
        <v>452.70113310154431</v>
      </c>
      <c r="F141" s="44">
        <f t="shared" si="11"/>
        <v>96968.707111411422</v>
      </c>
      <c r="G141" s="5"/>
    </row>
    <row r="142" spans="1:7" x14ac:dyDescent="0.25">
      <c r="A142" s="45">
        <f t="shared" ca="1" si="14"/>
        <v>45444</v>
      </c>
      <c r="B142">
        <f t="shared" si="15"/>
        <v>133</v>
      </c>
      <c r="C142" s="44">
        <f t="shared" si="12"/>
        <v>2255.1503347543444</v>
      </c>
      <c r="D142" s="44">
        <f t="shared" si="13"/>
        <v>1810.7104271603753</v>
      </c>
      <c r="E142" s="44">
        <f t="shared" si="16"/>
        <v>444.439907593969</v>
      </c>
      <c r="F142" s="44">
        <f t="shared" ref="F142:F205" si="17">F141-D142</f>
        <v>95157.996684251048</v>
      </c>
      <c r="G142" s="5"/>
    </row>
    <row r="143" spans="1:7" x14ac:dyDescent="0.25">
      <c r="A143" s="45">
        <f t="shared" ca="1" si="14"/>
        <v>45474</v>
      </c>
      <c r="B143">
        <f t="shared" si="15"/>
        <v>134</v>
      </c>
      <c r="C143" s="44">
        <f t="shared" si="12"/>
        <v>2255.1503347543444</v>
      </c>
      <c r="D143" s="44">
        <f t="shared" si="13"/>
        <v>1819.0095166181936</v>
      </c>
      <c r="E143" s="44">
        <f t="shared" si="16"/>
        <v>436.14081813615064</v>
      </c>
      <c r="F143" s="44">
        <f t="shared" si="17"/>
        <v>93338.987167632848</v>
      </c>
      <c r="G143" s="5"/>
    </row>
    <row r="144" spans="1:7" x14ac:dyDescent="0.25">
      <c r="A144" s="45">
        <f t="shared" ca="1" si="14"/>
        <v>45505</v>
      </c>
      <c r="B144">
        <f t="shared" si="15"/>
        <v>135</v>
      </c>
      <c r="C144" s="44">
        <f t="shared" si="12"/>
        <v>2255.1503347543444</v>
      </c>
      <c r="D144" s="44">
        <f t="shared" si="13"/>
        <v>1827.3466435693604</v>
      </c>
      <c r="E144" s="44">
        <f t="shared" si="16"/>
        <v>427.8036911849839</v>
      </c>
      <c r="F144" s="44">
        <f t="shared" si="17"/>
        <v>91511.640524063492</v>
      </c>
      <c r="G144" s="5"/>
    </row>
    <row r="145" spans="1:7" x14ac:dyDescent="0.25">
      <c r="A145" s="45">
        <f t="shared" ca="1" si="14"/>
        <v>45536</v>
      </c>
      <c r="B145">
        <f t="shared" si="15"/>
        <v>136</v>
      </c>
      <c r="C145" s="44">
        <f t="shared" si="12"/>
        <v>2255.1503347543444</v>
      </c>
      <c r="D145" s="44">
        <f t="shared" si="13"/>
        <v>1835.7219823523867</v>
      </c>
      <c r="E145" s="44">
        <f t="shared" si="16"/>
        <v>419.42835240195768</v>
      </c>
      <c r="F145" s="44">
        <f t="shared" si="17"/>
        <v>89675.9185417111</v>
      </c>
      <c r="G145" s="5"/>
    </row>
    <row r="146" spans="1:7" x14ac:dyDescent="0.25">
      <c r="A146" s="45">
        <f t="shared" ca="1" si="14"/>
        <v>45566</v>
      </c>
      <c r="B146">
        <f t="shared" si="15"/>
        <v>137</v>
      </c>
      <c r="C146" s="44">
        <f t="shared" si="12"/>
        <v>2255.1503347543444</v>
      </c>
      <c r="D146" s="44">
        <f t="shared" si="13"/>
        <v>1844.1357081048352</v>
      </c>
      <c r="E146" s="44">
        <f t="shared" si="16"/>
        <v>411.01462664950924</v>
      </c>
      <c r="F146" s="44">
        <f t="shared" si="17"/>
        <v>87831.782833606267</v>
      </c>
      <c r="G146" s="5"/>
    </row>
    <row r="147" spans="1:7" x14ac:dyDescent="0.25">
      <c r="A147" s="45">
        <f t="shared" ca="1" si="14"/>
        <v>45597</v>
      </c>
      <c r="B147">
        <f t="shared" si="15"/>
        <v>138</v>
      </c>
      <c r="C147" s="44">
        <f t="shared" si="12"/>
        <v>2255.1503347543444</v>
      </c>
      <c r="D147" s="44">
        <f t="shared" si="13"/>
        <v>1852.5879967669823</v>
      </c>
      <c r="E147" s="44">
        <f t="shared" si="16"/>
        <v>402.56233798736207</v>
      </c>
      <c r="F147" s="44">
        <f t="shared" si="17"/>
        <v>85979.194836839291</v>
      </c>
      <c r="G147" s="5"/>
    </row>
    <row r="148" spans="1:7" x14ac:dyDescent="0.25">
      <c r="A148" s="45">
        <f t="shared" ca="1" si="14"/>
        <v>45627</v>
      </c>
      <c r="B148">
        <f t="shared" si="15"/>
        <v>139</v>
      </c>
      <c r="C148" s="44">
        <f t="shared" si="12"/>
        <v>2255.1503347543444</v>
      </c>
      <c r="D148" s="44">
        <f t="shared" si="13"/>
        <v>1861.0790250854975</v>
      </c>
      <c r="E148" s="44">
        <f t="shared" si="16"/>
        <v>394.07130966884677</v>
      </c>
      <c r="F148" s="44">
        <f t="shared" si="17"/>
        <v>84118.1158117538</v>
      </c>
      <c r="G148" s="5"/>
    </row>
    <row r="149" spans="1:7" x14ac:dyDescent="0.25">
      <c r="A149" s="45">
        <f t="shared" ca="1" si="14"/>
        <v>45658</v>
      </c>
      <c r="B149">
        <f t="shared" si="15"/>
        <v>140</v>
      </c>
      <c r="C149" s="44">
        <f t="shared" si="12"/>
        <v>2255.1503347543444</v>
      </c>
      <c r="D149" s="44">
        <f t="shared" si="13"/>
        <v>1869.6089706171394</v>
      </c>
      <c r="E149" s="44">
        <f t="shared" si="16"/>
        <v>385.54136413720494</v>
      </c>
      <c r="F149" s="44">
        <f t="shared" si="17"/>
        <v>82248.506841136666</v>
      </c>
      <c r="G149" s="5"/>
    </row>
    <row r="150" spans="1:7" x14ac:dyDescent="0.25">
      <c r="A150" s="45">
        <f t="shared" ca="1" si="14"/>
        <v>45689</v>
      </c>
      <c r="B150">
        <f t="shared" si="15"/>
        <v>141</v>
      </c>
      <c r="C150" s="44">
        <f t="shared" si="12"/>
        <v>2255.1503347543444</v>
      </c>
      <c r="D150" s="44">
        <f t="shared" si="13"/>
        <v>1878.1780117324679</v>
      </c>
      <c r="E150" s="44">
        <f t="shared" si="16"/>
        <v>376.97232302187638</v>
      </c>
      <c r="F150" s="44">
        <f t="shared" si="17"/>
        <v>80370.328829404199</v>
      </c>
      <c r="G150" s="5"/>
    </row>
    <row r="151" spans="1:7" x14ac:dyDescent="0.25">
      <c r="A151" s="45">
        <f t="shared" ca="1" si="14"/>
        <v>45717</v>
      </c>
      <c r="B151">
        <f t="shared" si="15"/>
        <v>142</v>
      </c>
      <c r="C151" s="44">
        <f t="shared" si="12"/>
        <v>2255.1503347543444</v>
      </c>
      <c r="D151" s="44">
        <f t="shared" si="13"/>
        <v>1886.7863276195751</v>
      </c>
      <c r="E151" s="44">
        <f t="shared" si="16"/>
        <v>368.36400713476922</v>
      </c>
      <c r="F151" s="44">
        <f t="shared" si="17"/>
        <v>78483.542501784628</v>
      </c>
      <c r="G151" s="5"/>
    </row>
    <row r="152" spans="1:7" x14ac:dyDescent="0.25">
      <c r="A152" s="45">
        <f t="shared" ca="1" si="14"/>
        <v>45748</v>
      </c>
      <c r="B152">
        <f t="shared" si="15"/>
        <v>143</v>
      </c>
      <c r="C152" s="44">
        <f t="shared" si="12"/>
        <v>2255.1503347543444</v>
      </c>
      <c r="D152" s="44">
        <f t="shared" si="13"/>
        <v>1895.4340982878316</v>
      </c>
      <c r="E152" s="44">
        <f t="shared" si="16"/>
        <v>359.7162364665129</v>
      </c>
      <c r="F152" s="44">
        <f t="shared" si="17"/>
        <v>76588.108403496793</v>
      </c>
      <c r="G152" s="5"/>
    </row>
    <row r="153" spans="1:7" x14ac:dyDescent="0.25">
      <c r="A153" s="45">
        <f t="shared" ca="1" si="14"/>
        <v>45778</v>
      </c>
      <c r="B153">
        <f t="shared" si="15"/>
        <v>144</v>
      </c>
      <c r="C153" s="44">
        <f t="shared" si="12"/>
        <v>2255.1503347543444</v>
      </c>
      <c r="D153" s="44">
        <f t="shared" si="13"/>
        <v>1904.1215045716508</v>
      </c>
      <c r="E153" s="44">
        <f t="shared" si="16"/>
        <v>351.02883018269364</v>
      </c>
      <c r="F153" s="44">
        <f t="shared" si="17"/>
        <v>74683.986898925141</v>
      </c>
      <c r="G153" s="5"/>
    </row>
    <row r="154" spans="1:7" x14ac:dyDescent="0.25">
      <c r="A154" s="45">
        <f t="shared" ca="1" si="14"/>
        <v>45809</v>
      </c>
      <c r="B154">
        <f t="shared" si="15"/>
        <v>145</v>
      </c>
      <c r="C154" s="44">
        <f t="shared" si="12"/>
        <v>2255.1503347543444</v>
      </c>
      <c r="D154" s="44">
        <f t="shared" si="13"/>
        <v>1912.8487281342709</v>
      </c>
      <c r="E154" s="44">
        <f t="shared" si="16"/>
        <v>342.30160662007358</v>
      </c>
      <c r="F154" s="44">
        <f t="shared" si="17"/>
        <v>72771.138170790873</v>
      </c>
      <c r="G154" s="5"/>
    </row>
    <row r="155" spans="1:7" x14ac:dyDescent="0.25">
      <c r="A155" s="45">
        <f t="shared" ca="1" si="14"/>
        <v>45839</v>
      </c>
      <c r="B155">
        <f t="shared" si="15"/>
        <v>146</v>
      </c>
      <c r="C155" s="44">
        <f t="shared" si="12"/>
        <v>2255.1503347543444</v>
      </c>
      <c r="D155" s="44">
        <f t="shared" si="13"/>
        <v>1921.6159514715528</v>
      </c>
      <c r="E155" s="44">
        <f t="shared" si="16"/>
        <v>333.53438328279151</v>
      </c>
      <c r="F155" s="44">
        <f t="shared" si="17"/>
        <v>70849.522219319319</v>
      </c>
      <c r="G155" s="5"/>
    </row>
    <row r="156" spans="1:7" x14ac:dyDescent="0.25">
      <c r="A156" s="45">
        <f t="shared" ca="1" si="14"/>
        <v>45870</v>
      </c>
      <c r="B156">
        <f t="shared" si="15"/>
        <v>147</v>
      </c>
      <c r="C156" s="44">
        <f t="shared" si="12"/>
        <v>2255.1503347543444</v>
      </c>
      <c r="D156" s="44">
        <f t="shared" si="13"/>
        <v>1930.4233579157976</v>
      </c>
      <c r="E156" s="44">
        <f t="shared" si="16"/>
        <v>324.72697683854688</v>
      </c>
      <c r="F156" s="44">
        <f t="shared" si="17"/>
        <v>68919.098861403516</v>
      </c>
      <c r="G156" s="5"/>
    </row>
    <row r="157" spans="1:7" x14ac:dyDescent="0.25">
      <c r="A157" s="45">
        <f t="shared" ca="1" si="14"/>
        <v>45901</v>
      </c>
      <c r="B157">
        <f t="shared" si="15"/>
        <v>148</v>
      </c>
      <c r="C157" s="44">
        <f t="shared" si="12"/>
        <v>2255.1503347543444</v>
      </c>
      <c r="D157" s="44">
        <f t="shared" si="13"/>
        <v>1939.2711316395782</v>
      </c>
      <c r="E157" s="44">
        <f t="shared" si="16"/>
        <v>315.87920311476614</v>
      </c>
      <c r="F157" s="44">
        <f t="shared" si="17"/>
        <v>66979.827729763943</v>
      </c>
      <c r="G157" s="5"/>
    </row>
    <row r="158" spans="1:7" x14ac:dyDescent="0.25">
      <c r="A158" s="45">
        <f t="shared" ca="1" si="14"/>
        <v>45931</v>
      </c>
      <c r="B158">
        <f t="shared" si="15"/>
        <v>149</v>
      </c>
      <c r="C158" s="44">
        <f t="shared" si="12"/>
        <v>2255.1503347543444</v>
      </c>
      <c r="D158" s="44">
        <f t="shared" si="13"/>
        <v>1948.159457659593</v>
      </c>
      <c r="E158" s="44">
        <f t="shared" si="16"/>
        <v>306.9908770947514</v>
      </c>
      <c r="F158" s="44">
        <f t="shared" si="17"/>
        <v>65031.668272104347</v>
      </c>
      <c r="G158" s="5"/>
    </row>
    <row r="159" spans="1:7" x14ac:dyDescent="0.25">
      <c r="A159" s="45">
        <f t="shared" ca="1" si="14"/>
        <v>45962</v>
      </c>
      <c r="B159">
        <f t="shared" si="15"/>
        <v>150</v>
      </c>
      <c r="C159" s="44">
        <f t="shared" si="12"/>
        <v>2255.1503347543444</v>
      </c>
      <c r="D159" s="44">
        <f t="shared" si="13"/>
        <v>1957.0885218405328</v>
      </c>
      <c r="E159" s="44">
        <f t="shared" si="16"/>
        <v>298.06181291381159</v>
      </c>
      <c r="F159" s="44">
        <f t="shared" si="17"/>
        <v>63074.579750263816</v>
      </c>
      <c r="G159" s="5"/>
    </row>
    <row r="160" spans="1:7" x14ac:dyDescent="0.25">
      <c r="A160" s="45">
        <f t="shared" ca="1" si="14"/>
        <v>45992</v>
      </c>
      <c r="B160">
        <f t="shared" si="15"/>
        <v>151</v>
      </c>
      <c r="C160" s="44">
        <f t="shared" si="12"/>
        <v>2255.1503347543444</v>
      </c>
      <c r="D160" s="44">
        <f t="shared" si="13"/>
        <v>1966.0585108989685</v>
      </c>
      <c r="E160" s="44">
        <f t="shared" si="16"/>
        <v>289.09182385537582</v>
      </c>
      <c r="F160" s="44">
        <f t="shared" si="17"/>
        <v>61108.521239364847</v>
      </c>
      <c r="G160" s="5"/>
    </row>
    <row r="161" spans="1:7" x14ac:dyDescent="0.25">
      <c r="A161" s="45">
        <f t="shared" ca="1" si="14"/>
        <v>46023</v>
      </c>
      <c r="B161">
        <f t="shared" si="15"/>
        <v>152</v>
      </c>
      <c r="C161" s="44">
        <f t="shared" si="12"/>
        <v>2255.1503347543444</v>
      </c>
      <c r="D161" s="44">
        <f t="shared" si="13"/>
        <v>1975.0696124072556</v>
      </c>
      <c r="E161" s="44">
        <f t="shared" si="16"/>
        <v>280.08072234708891</v>
      </c>
      <c r="F161" s="44">
        <f t="shared" si="17"/>
        <v>59133.451626957591</v>
      </c>
      <c r="G161" s="5"/>
    </row>
    <row r="162" spans="1:7" x14ac:dyDescent="0.25">
      <c r="A162" s="45">
        <f t="shared" ca="1" si="14"/>
        <v>46054</v>
      </c>
      <c r="B162">
        <f t="shared" si="15"/>
        <v>153</v>
      </c>
      <c r="C162" s="44">
        <f t="shared" si="12"/>
        <v>2255.1503347543444</v>
      </c>
      <c r="D162" s="44">
        <f t="shared" si="13"/>
        <v>1984.1220147974554</v>
      </c>
      <c r="E162" s="44">
        <f t="shared" si="16"/>
        <v>271.02831995688894</v>
      </c>
      <c r="F162" s="44">
        <f t="shared" si="17"/>
        <v>57149.329612160138</v>
      </c>
      <c r="G162" s="5"/>
    </row>
    <row r="163" spans="1:7" x14ac:dyDescent="0.25">
      <c r="A163" s="45">
        <f t="shared" ca="1" si="14"/>
        <v>46082</v>
      </c>
      <c r="B163">
        <f t="shared" si="15"/>
        <v>154</v>
      </c>
      <c r="C163" s="44">
        <f t="shared" si="12"/>
        <v>2255.1503347543444</v>
      </c>
      <c r="D163" s="44">
        <f t="shared" si="13"/>
        <v>1993.215907365277</v>
      </c>
      <c r="E163" s="44">
        <f t="shared" si="16"/>
        <v>261.93442738906731</v>
      </c>
      <c r="F163" s="44">
        <f t="shared" si="17"/>
        <v>55156.113704794858</v>
      </c>
      <c r="G163" s="5"/>
    </row>
    <row r="164" spans="1:7" x14ac:dyDescent="0.25">
      <c r="A164" s="45">
        <f t="shared" ca="1" si="14"/>
        <v>46113</v>
      </c>
      <c r="B164">
        <f t="shared" si="15"/>
        <v>155</v>
      </c>
      <c r="C164" s="44">
        <f t="shared" si="12"/>
        <v>2255.1503347543444</v>
      </c>
      <c r="D164" s="44">
        <f t="shared" si="13"/>
        <v>2002.3514802740347</v>
      </c>
      <c r="E164" s="44">
        <f t="shared" si="16"/>
        <v>252.79885448030976</v>
      </c>
      <c r="F164" s="44">
        <f t="shared" si="17"/>
        <v>53153.762224520826</v>
      </c>
      <c r="G164" s="5"/>
    </row>
    <row r="165" spans="1:7" x14ac:dyDescent="0.25">
      <c r="A165" s="45">
        <f t="shared" ca="1" si="14"/>
        <v>46143</v>
      </c>
      <c r="B165">
        <f t="shared" si="15"/>
        <v>156</v>
      </c>
      <c r="C165" s="44">
        <f t="shared" si="12"/>
        <v>2255.1503347543444</v>
      </c>
      <c r="D165" s="44">
        <f t="shared" si="13"/>
        <v>2011.5289245586239</v>
      </c>
      <c r="E165" s="44">
        <f t="shared" si="16"/>
        <v>243.62141019572044</v>
      </c>
      <c r="F165" s="44">
        <f t="shared" si="17"/>
        <v>51142.233299962201</v>
      </c>
      <c r="G165" s="5"/>
    </row>
    <row r="166" spans="1:7" x14ac:dyDescent="0.25">
      <c r="A166" s="45">
        <f t="shared" ca="1" si="14"/>
        <v>46174</v>
      </c>
      <c r="B166">
        <f t="shared" si="15"/>
        <v>157</v>
      </c>
      <c r="C166" s="44">
        <f t="shared" si="12"/>
        <v>2255.1503347543444</v>
      </c>
      <c r="D166" s="44">
        <f t="shared" si="13"/>
        <v>2020.7484321295176</v>
      </c>
      <c r="E166" s="44">
        <f t="shared" si="16"/>
        <v>234.40190262482676</v>
      </c>
      <c r="F166" s="44">
        <f t="shared" si="17"/>
        <v>49121.484867832682</v>
      </c>
      <c r="G166" s="5"/>
    </row>
    <row r="167" spans="1:7" x14ac:dyDescent="0.25">
      <c r="A167" s="45">
        <f t="shared" ca="1" si="14"/>
        <v>46204</v>
      </c>
      <c r="B167">
        <f t="shared" si="15"/>
        <v>158</v>
      </c>
      <c r="C167" s="44">
        <f t="shared" si="12"/>
        <v>2255.1503347543444</v>
      </c>
      <c r="D167" s="44">
        <f t="shared" si="13"/>
        <v>2030.0101957767779</v>
      </c>
      <c r="E167" s="44">
        <f t="shared" si="16"/>
        <v>225.14013897756647</v>
      </c>
      <c r="F167" s="44">
        <f t="shared" si="17"/>
        <v>47091.474672055905</v>
      </c>
      <c r="G167" s="5"/>
    </row>
    <row r="168" spans="1:7" x14ac:dyDescent="0.25">
      <c r="A168" s="45">
        <f t="shared" ca="1" si="14"/>
        <v>46235</v>
      </c>
      <c r="B168">
        <f t="shared" si="15"/>
        <v>159</v>
      </c>
      <c r="C168" s="44">
        <f t="shared" si="12"/>
        <v>2255.1503347543444</v>
      </c>
      <c r="D168" s="44">
        <f t="shared" si="13"/>
        <v>2039.3144091740883</v>
      </c>
      <c r="E168" s="44">
        <f t="shared" si="16"/>
        <v>215.83592558025623</v>
      </c>
      <c r="F168" s="44">
        <f t="shared" si="17"/>
        <v>45052.160262881815</v>
      </c>
      <c r="G168" s="5"/>
    </row>
    <row r="169" spans="1:7" x14ac:dyDescent="0.25">
      <c r="A169" s="45">
        <f t="shared" ca="1" si="14"/>
        <v>46266</v>
      </c>
      <c r="B169">
        <f t="shared" si="15"/>
        <v>160</v>
      </c>
      <c r="C169" s="44">
        <f t="shared" si="12"/>
        <v>2255.1503347543444</v>
      </c>
      <c r="D169" s="44">
        <f t="shared" si="13"/>
        <v>2048.6612668828029</v>
      </c>
      <c r="E169" s="44">
        <f t="shared" si="16"/>
        <v>206.48906787154166</v>
      </c>
      <c r="F169" s="44">
        <f t="shared" si="17"/>
        <v>43003.498995999013</v>
      </c>
      <c r="G169" s="5"/>
    </row>
    <row r="170" spans="1:7" x14ac:dyDescent="0.25">
      <c r="A170" s="45">
        <f t="shared" ca="1" si="14"/>
        <v>46296</v>
      </c>
      <c r="B170">
        <f t="shared" si="15"/>
        <v>161</v>
      </c>
      <c r="C170" s="44">
        <f t="shared" si="12"/>
        <v>2255.1503347543444</v>
      </c>
      <c r="D170" s="44">
        <f t="shared" si="13"/>
        <v>2058.0509643560154</v>
      </c>
      <c r="E170" s="44">
        <f t="shared" si="16"/>
        <v>197.0993703983288</v>
      </c>
      <c r="F170" s="44">
        <f t="shared" si="17"/>
        <v>40945.448031642998</v>
      </c>
      <c r="G170" s="5"/>
    </row>
    <row r="171" spans="1:7" x14ac:dyDescent="0.25">
      <c r="A171" s="45">
        <f t="shared" ca="1" si="14"/>
        <v>46327</v>
      </c>
      <c r="B171">
        <f t="shared" si="15"/>
        <v>162</v>
      </c>
      <c r="C171" s="44">
        <f t="shared" si="12"/>
        <v>2255.1503347543444</v>
      </c>
      <c r="D171" s="44">
        <f t="shared" si="13"/>
        <v>2067.4836979426473</v>
      </c>
      <c r="E171" s="44">
        <f t="shared" si="16"/>
        <v>187.66663681169709</v>
      </c>
      <c r="F171" s="44">
        <f t="shared" si="17"/>
        <v>38877.964333700351</v>
      </c>
      <c r="G171" s="5"/>
    </row>
    <row r="172" spans="1:7" x14ac:dyDescent="0.25">
      <c r="A172" s="45">
        <f t="shared" ca="1" si="14"/>
        <v>46357</v>
      </c>
      <c r="B172">
        <f t="shared" si="15"/>
        <v>163</v>
      </c>
      <c r="C172" s="44">
        <f t="shared" si="12"/>
        <v>2255.1503347543444</v>
      </c>
      <c r="D172" s="44">
        <f t="shared" si="13"/>
        <v>2076.9596648915513</v>
      </c>
      <c r="E172" s="44">
        <f t="shared" si="16"/>
        <v>178.19066986279327</v>
      </c>
      <c r="F172" s="44">
        <f t="shared" si="17"/>
        <v>36801.004668808797</v>
      </c>
      <c r="G172" s="5"/>
    </row>
    <row r="173" spans="1:7" x14ac:dyDescent="0.25">
      <c r="A173" s="45">
        <f t="shared" ca="1" si="14"/>
        <v>46388</v>
      </c>
      <c r="B173">
        <f t="shared" si="15"/>
        <v>164</v>
      </c>
      <c r="C173" s="44">
        <f t="shared" si="12"/>
        <v>2255.1503347543444</v>
      </c>
      <c r="D173" s="44">
        <f t="shared" si="13"/>
        <v>2086.4790633556372</v>
      </c>
      <c r="E173" s="44">
        <f t="shared" si="16"/>
        <v>168.67127139870698</v>
      </c>
      <c r="F173" s="44">
        <f t="shared" si="17"/>
        <v>34714.525605453156</v>
      </c>
      <c r="G173" s="5"/>
    </row>
    <row r="174" spans="1:7" x14ac:dyDescent="0.25">
      <c r="A174" s="45">
        <f t="shared" ca="1" si="14"/>
        <v>46419</v>
      </c>
      <c r="B174">
        <f t="shared" si="15"/>
        <v>165</v>
      </c>
      <c r="C174" s="44">
        <f t="shared" si="12"/>
        <v>2255.1503347543444</v>
      </c>
      <c r="D174" s="44">
        <f t="shared" si="13"/>
        <v>2096.0420923960173</v>
      </c>
      <c r="E174" s="44">
        <f t="shared" si="16"/>
        <v>159.10824235832698</v>
      </c>
      <c r="F174" s="44">
        <f t="shared" si="17"/>
        <v>32618.483513057137</v>
      </c>
      <c r="G174" s="5"/>
    </row>
    <row r="175" spans="1:7" x14ac:dyDescent="0.25">
      <c r="A175" s="45">
        <f t="shared" ca="1" si="14"/>
        <v>46447</v>
      </c>
      <c r="B175">
        <f t="shared" si="15"/>
        <v>166</v>
      </c>
      <c r="C175" s="44">
        <f t="shared" si="12"/>
        <v>2255.1503347543444</v>
      </c>
      <c r="D175" s="44">
        <f t="shared" si="13"/>
        <v>2105.6489519861657</v>
      </c>
      <c r="E175" s="44">
        <f t="shared" si="16"/>
        <v>149.50138276817856</v>
      </c>
      <c r="F175" s="44">
        <f t="shared" si="17"/>
        <v>30512.834561070973</v>
      </c>
      <c r="G175" s="5"/>
    </row>
    <row r="176" spans="1:7" x14ac:dyDescent="0.25">
      <c r="A176" s="45">
        <f t="shared" ca="1" si="14"/>
        <v>46478</v>
      </c>
      <c r="B176">
        <f t="shared" si="15"/>
        <v>167</v>
      </c>
      <c r="C176" s="44">
        <f t="shared" si="12"/>
        <v>2255.1503347543444</v>
      </c>
      <c r="D176" s="44">
        <f t="shared" si="13"/>
        <v>2115.2998430161024</v>
      </c>
      <c r="E176" s="44">
        <f t="shared" si="16"/>
        <v>139.85049173824197</v>
      </c>
      <c r="F176" s="44">
        <f t="shared" si="17"/>
        <v>28397.534718054871</v>
      </c>
      <c r="G176" s="5"/>
    </row>
    <row r="177" spans="1:7" x14ac:dyDescent="0.25">
      <c r="A177" s="45">
        <f t="shared" ca="1" si="14"/>
        <v>46508</v>
      </c>
      <c r="B177">
        <f t="shared" si="15"/>
        <v>168</v>
      </c>
      <c r="C177" s="44">
        <f t="shared" si="12"/>
        <v>2255.1503347543444</v>
      </c>
      <c r="D177" s="44">
        <f t="shared" si="13"/>
        <v>2124.9949672965931</v>
      </c>
      <c r="E177" s="44">
        <f t="shared" si="16"/>
        <v>130.15536745775148</v>
      </c>
      <c r="F177" s="44">
        <f t="shared" si="17"/>
        <v>26272.539750758278</v>
      </c>
      <c r="G177" s="5"/>
    </row>
    <row r="178" spans="1:7" x14ac:dyDescent="0.25">
      <c r="A178" s="45">
        <f t="shared" ca="1" si="14"/>
        <v>46539</v>
      </c>
      <c r="B178">
        <f t="shared" si="15"/>
        <v>169</v>
      </c>
      <c r="C178" s="44">
        <f t="shared" si="12"/>
        <v>2255.1503347543444</v>
      </c>
      <c r="D178" s="44">
        <f t="shared" si="13"/>
        <v>2134.7345275633688</v>
      </c>
      <c r="E178" s="44">
        <f t="shared" si="16"/>
        <v>120.41580719097544</v>
      </c>
      <c r="F178" s="44">
        <f t="shared" si="17"/>
        <v>24137.805223194911</v>
      </c>
      <c r="G178" s="5"/>
    </row>
    <row r="179" spans="1:7" x14ac:dyDescent="0.25">
      <c r="A179" s="45">
        <f t="shared" ca="1" si="14"/>
        <v>46569</v>
      </c>
      <c r="B179">
        <f t="shared" si="15"/>
        <v>170</v>
      </c>
      <c r="C179" s="44">
        <f t="shared" si="12"/>
        <v>2255.1503347543444</v>
      </c>
      <c r="D179" s="44">
        <f t="shared" si="13"/>
        <v>2144.5187274813679</v>
      </c>
      <c r="E179" s="44">
        <f t="shared" si="16"/>
        <v>110.63160727297668</v>
      </c>
      <c r="F179" s="44">
        <f t="shared" si="17"/>
        <v>21993.286495713543</v>
      </c>
      <c r="G179" s="5"/>
    </row>
    <row r="180" spans="1:7" x14ac:dyDescent="0.25">
      <c r="A180" s="45">
        <f t="shared" ca="1" si="14"/>
        <v>46600</v>
      </c>
      <c r="B180">
        <f t="shared" si="15"/>
        <v>171</v>
      </c>
      <c r="C180" s="44">
        <f t="shared" si="12"/>
        <v>2255.1503347543444</v>
      </c>
      <c r="D180" s="44">
        <f t="shared" si="13"/>
        <v>2154.3477716489906</v>
      </c>
      <c r="E180" s="44">
        <f t="shared" si="16"/>
        <v>100.80256310535374</v>
      </c>
      <c r="F180" s="44">
        <f t="shared" si="17"/>
        <v>19838.938724064552</v>
      </c>
      <c r="G180" s="5"/>
    </row>
    <row r="181" spans="1:7" x14ac:dyDescent="0.25">
      <c r="A181" s="45">
        <f t="shared" ca="1" si="14"/>
        <v>46631</v>
      </c>
      <c r="B181">
        <f t="shared" si="15"/>
        <v>172</v>
      </c>
      <c r="C181" s="44">
        <f t="shared" si="12"/>
        <v>2255.1503347543444</v>
      </c>
      <c r="D181" s="44">
        <f t="shared" si="13"/>
        <v>2164.221865602382</v>
      </c>
      <c r="E181" s="44">
        <f t="shared" si="16"/>
        <v>90.928469151962531</v>
      </c>
      <c r="F181" s="44">
        <f t="shared" si="17"/>
        <v>17674.716858462169</v>
      </c>
      <c r="G181" s="5"/>
    </row>
    <row r="182" spans="1:7" x14ac:dyDescent="0.25">
      <c r="A182" s="45">
        <f t="shared" ca="1" si="14"/>
        <v>46661</v>
      </c>
      <c r="B182">
        <f t="shared" si="15"/>
        <v>173</v>
      </c>
      <c r="C182" s="44">
        <f t="shared" si="12"/>
        <v>2255.1503347543444</v>
      </c>
      <c r="D182" s="44">
        <f t="shared" si="13"/>
        <v>2174.1412158197263</v>
      </c>
      <c r="E182" s="44">
        <f t="shared" si="16"/>
        <v>81.009118934618272</v>
      </c>
      <c r="F182" s="44">
        <f t="shared" si="17"/>
        <v>15500.575642642441</v>
      </c>
      <c r="G182" s="5"/>
    </row>
    <row r="183" spans="1:7" x14ac:dyDescent="0.25">
      <c r="A183" s="45">
        <f t="shared" ca="1" si="14"/>
        <v>46692</v>
      </c>
      <c r="B183">
        <f t="shared" si="15"/>
        <v>174</v>
      </c>
      <c r="C183" s="44">
        <f t="shared" si="12"/>
        <v>2255.1503347543444</v>
      </c>
      <c r="D183" s="44">
        <f t="shared" si="13"/>
        <v>2184.1060297255667</v>
      </c>
      <c r="E183" s="44">
        <f t="shared" si="16"/>
        <v>71.044305028777856</v>
      </c>
      <c r="F183" s="44">
        <f t="shared" si="17"/>
        <v>13316.469612916875</v>
      </c>
      <c r="G183" s="5"/>
    </row>
    <row r="184" spans="1:7" x14ac:dyDescent="0.25">
      <c r="A184" s="45">
        <f t="shared" ca="1" si="14"/>
        <v>46722</v>
      </c>
      <c r="B184">
        <f t="shared" si="15"/>
        <v>175</v>
      </c>
      <c r="C184" s="44">
        <f t="shared" si="12"/>
        <v>2255.1503347543444</v>
      </c>
      <c r="D184" s="44">
        <f t="shared" si="13"/>
        <v>2194.116515695142</v>
      </c>
      <c r="E184" s="44">
        <f t="shared" si="16"/>
        <v>61.033819059202344</v>
      </c>
      <c r="F184" s="44">
        <f t="shared" si="17"/>
        <v>11122.353097221734</v>
      </c>
      <c r="G184" s="5"/>
    </row>
    <row r="185" spans="1:7" x14ac:dyDescent="0.25">
      <c r="A185" s="45">
        <f t="shared" ca="1" si="14"/>
        <v>46753</v>
      </c>
      <c r="B185">
        <f t="shared" si="15"/>
        <v>176</v>
      </c>
      <c r="C185" s="44">
        <f t="shared" si="12"/>
        <v>2255.1503347543444</v>
      </c>
      <c r="D185" s="44">
        <f t="shared" si="13"/>
        <v>2204.1728830587449</v>
      </c>
      <c r="E185" s="44">
        <f t="shared" si="16"/>
        <v>50.977451695599612</v>
      </c>
      <c r="F185" s="44">
        <f t="shared" si="17"/>
        <v>8918.1802141629887</v>
      </c>
      <c r="G185" s="5"/>
    </row>
    <row r="186" spans="1:7" x14ac:dyDescent="0.25">
      <c r="A186" s="45">
        <f t="shared" ca="1" si="14"/>
        <v>46784</v>
      </c>
      <c r="B186">
        <f t="shared" si="15"/>
        <v>177</v>
      </c>
      <c r="C186" s="44">
        <f t="shared" si="12"/>
        <v>2255.1503347543444</v>
      </c>
      <c r="D186" s="44">
        <f t="shared" si="13"/>
        <v>2214.2753421060975</v>
      </c>
      <c r="E186" s="44">
        <f t="shared" si="16"/>
        <v>40.87499264824703</v>
      </c>
      <c r="F186" s="44">
        <f t="shared" si="17"/>
        <v>6703.9048720568917</v>
      </c>
      <c r="G186" s="5"/>
    </row>
    <row r="187" spans="1:7" x14ac:dyDescent="0.25">
      <c r="A187" s="45">
        <f t="shared" ca="1" si="14"/>
        <v>46813</v>
      </c>
      <c r="B187">
        <f t="shared" si="15"/>
        <v>178</v>
      </c>
      <c r="C187" s="44">
        <f t="shared" si="12"/>
        <v>2255.1503347543444</v>
      </c>
      <c r="D187" s="44">
        <f t="shared" si="13"/>
        <v>2224.4241040907505</v>
      </c>
      <c r="E187" s="44">
        <f t="shared" si="16"/>
        <v>30.726230663594087</v>
      </c>
      <c r="F187" s="44">
        <f t="shared" si="17"/>
        <v>4479.4807679661408</v>
      </c>
      <c r="G187" s="5"/>
    </row>
    <row r="188" spans="1:7" x14ac:dyDescent="0.25">
      <c r="A188" s="45">
        <f t="shared" ca="1" si="14"/>
        <v>46844</v>
      </c>
      <c r="B188">
        <f t="shared" si="15"/>
        <v>179</v>
      </c>
      <c r="C188" s="44">
        <f t="shared" si="12"/>
        <v>2255.1503347543444</v>
      </c>
      <c r="D188" s="44">
        <f t="shared" si="13"/>
        <v>2234.6193812344995</v>
      </c>
      <c r="E188" s="44">
        <f t="shared" si="16"/>
        <v>20.530953519844811</v>
      </c>
      <c r="F188" s="44">
        <f t="shared" si="17"/>
        <v>2244.8613867316412</v>
      </c>
      <c r="G188" s="5"/>
    </row>
    <row r="189" spans="1:7" x14ac:dyDescent="0.25">
      <c r="A189" s="45">
        <f t="shared" ca="1" si="14"/>
        <v>46874</v>
      </c>
      <c r="B189">
        <f t="shared" si="15"/>
        <v>180</v>
      </c>
      <c r="C189" s="44">
        <f t="shared" si="12"/>
        <v>2255.1503347543444</v>
      </c>
      <c r="D189" s="44">
        <f t="shared" si="13"/>
        <v>2244.8613867318245</v>
      </c>
      <c r="E189" s="44">
        <f t="shared" si="16"/>
        <v>10.288948022520023</v>
      </c>
      <c r="F189" s="44">
        <f t="shared" si="17"/>
        <v>-1.8326318240724504E-10</v>
      </c>
      <c r="G189" s="5"/>
    </row>
    <row r="190" spans="1:7" x14ac:dyDescent="0.25">
      <c r="A190" s="45">
        <f t="shared" ca="1" si="14"/>
        <v>46905</v>
      </c>
      <c r="B190">
        <f t="shared" si="15"/>
        <v>181</v>
      </c>
      <c r="C190" s="44">
        <f t="shared" si="12"/>
        <v>2255.1503347543444</v>
      </c>
      <c r="D190" s="44">
        <f t="shared" si="13"/>
        <v>2255.1503347543453</v>
      </c>
      <c r="E190" s="44">
        <f t="shared" si="16"/>
        <v>-8.3995625269987313E-13</v>
      </c>
      <c r="F190" s="44">
        <f t="shared" si="17"/>
        <v>-2255.1503347545286</v>
      </c>
      <c r="G190" s="5"/>
    </row>
    <row r="191" spans="1:7" x14ac:dyDescent="0.25">
      <c r="A191" s="45">
        <f t="shared" ca="1" si="14"/>
        <v>46935</v>
      </c>
      <c r="B191">
        <f t="shared" si="15"/>
        <v>182</v>
      </c>
      <c r="C191" s="44">
        <f t="shared" si="12"/>
        <v>2255.1503347543444</v>
      </c>
      <c r="D191" s="44">
        <f t="shared" si="13"/>
        <v>2265.4864404553027</v>
      </c>
      <c r="E191" s="44">
        <f t="shared" si="16"/>
        <v>-10.336105700958257</v>
      </c>
      <c r="F191" s="44">
        <f t="shared" si="17"/>
        <v>-4520.6367752098313</v>
      </c>
      <c r="G191" s="5"/>
    </row>
    <row r="192" spans="1:7" x14ac:dyDescent="0.25">
      <c r="A192" s="45">
        <f t="shared" ca="1" si="14"/>
        <v>46966</v>
      </c>
      <c r="B192">
        <f t="shared" si="15"/>
        <v>183</v>
      </c>
      <c r="C192" s="44">
        <f t="shared" si="12"/>
        <v>2255.1503347543444</v>
      </c>
      <c r="D192" s="44">
        <f t="shared" si="13"/>
        <v>2275.8699199740563</v>
      </c>
      <c r="E192" s="44">
        <f t="shared" si="16"/>
        <v>-20.719585219711728</v>
      </c>
      <c r="F192" s="44">
        <f t="shared" si="17"/>
        <v>-6796.5066951838871</v>
      </c>
      <c r="G192" s="5"/>
    </row>
    <row r="193" spans="1:7" x14ac:dyDescent="0.25">
      <c r="A193" s="45">
        <f t="shared" ca="1" si="14"/>
        <v>46997</v>
      </c>
      <c r="B193">
        <f t="shared" si="15"/>
        <v>184</v>
      </c>
      <c r="C193" s="44">
        <f t="shared" si="12"/>
        <v>2255.1503347543444</v>
      </c>
      <c r="D193" s="44">
        <f t="shared" si="13"/>
        <v>2286.300990440604</v>
      </c>
      <c r="E193" s="44">
        <f t="shared" si="16"/>
        <v>-31.150655686259483</v>
      </c>
      <c r="F193" s="44">
        <f t="shared" si="17"/>
        <v>-9082.8076856244916</v>
      </c>
      <c r="G193" s="5"/>
    </row>
    <row r="194" spans="1:7" x14ac:dyDescent="0.25">
      <c r="A194" s="45">
        <f t="shared" ca="1" si="14"/>
        <v>47027</v>
      </c>
      <c r="B194">
        <f t="shared" si="15"/>
        <v>185</v>
      </c>
      <c r="C194" s="44">
        <f t="shared" si="12"/>
        <v>2255.1503347543444</v>
      </c>
      <c r="D194" s="44">
        <f t="shared" si="13"/>
        <v>2296.7798699801233</v>
      </c>
      <c r="E194" s="44">
        <f t="shared" si="16"/>
        <v>-41.629535225778923</v>
      </c>
      <c r="F194" s="44">
        <f t="shared" si="17"/>
        <v>-11379.587555604616</v>
      </c>
      <c r="G194" s="5"/>
    </row>
    <row r="195" spans="1:7" x14ac:dyDescent="0.25">
      <c r="A195" s="45">
        <f t="shared" ca="1" si="14"/>
        <v>47058</v>
      </c>
      <c r="B195">
        <f t="shared" si="15"/>
        <v>186</v>
      </c>
      <c r="C195" s="44">
        <f t="shared" si="12"/>
        <v>2255.1503347543444</v>
      </c>
      <c r="D195" s="44">
        <f t="shared" si="13"/>
        <v>2307.306777717532</v>
      </c>
      <c r="E195" s="44">
        <f t="shared" si="16"/>
        <v>-52.156442963187821</v>
      </c>
      <c r="F195" s="44">
        <f t="shared" si="17"/>
        <v>-13686.894333322147</v>
      </c>
      <c r="G195" s="5"/>
    </row>
    <row r="196" spans="1:7" x14ac:dyDescent="0.25">
      <c r="A196" s="45">
        <f t="shared" ca="1" si="14"/>
        <v>47088</v>
      </c>
      <c r="B196">
        <f t="shared" si="15"/>
        <v>187</v>
      </c>
      <c r="C196" s="44">
        <f t="shared" si="12"/>
        <v>2255.1503347543444</v>
      </c>
      <c r="D196" s="44">
        <f t="shared" si="13"/>
        <v>2317.881933782071</v>
      </c>
      <c r="E196" s="44">
        <f t="shared" si="16"/>
        <v>-62.73159902772651</v>
      </c>
      <c r="F196" s="44">
        <f t="shared" si="17"/>
        <v>-16004.776267104218</v>
      </c>
      <c r="G196" s="5"/>
    </row>
    <row r="197" spans="1:7" x14ac:dyDescent="0.25">
      <c r="A197" s="45">
        <f t="shared" ca="1" si="14"/>
        <v>47119</v>
      </c>
      <c r="B197">
        <f t="shared" si="15"/>
        <v>188</v>
      </c>
      <c r="C197" s="44">
        <f t="shared" si="12"/>
        <v>2255.1503347543444</v>
      </c>
      <c r="D197" s="44">
        <f t="shared" si="13"/>
        <v>2328.5055593119055</v>
      </c>
      <c r="E197" s="44">
        <f t="shared" si="16"/>
        <v>-73.355224557561002</v>
      </c>
      <c r="F197" s="44">
        <f t="shared" si="17"/>
        <v>-18333.281826416125</v>
      </c>
      <c r="G197" s="5"/>
    </row>
    <row r="198" spans="1:7" x14ac:dyDescent="0.25">
      <c r="A198" s="45">
        <f t="shared" ca="1" si="14"/>
        <v>47150</v>
      </c>
      <c r="B198">
        <f t="shared" si="15"/>
        <v>189</v>
      </c>
      <c r="C198" s="44">
        <f t="shared" si="12"/>
        <v>2255.1503347543444</v>
      </c>
      <c r="D198" s="44">
        <f t="shared" si="13"/>
        <v>2339.1778764587516</v>
      </c>
      <c r="E198" s="44">
        <f t="shared" si="16"/>
        <v>-84.027541704407241</v>
      </c>
      <c r="F198" s="44">
        <f t="shared" si="17"/>
        <v>-20672.459702874876</v>
      </c>
      <c r="G198" s="5"/>
    </row>
    <row r="199" spans="1:7" x14ac:dyDescent="0.25">
      <c r="A199" s="45">
        <f t="shared" ca="1" si="14"/>
        <v>47178</v>
      </c>
      <c r="B199">
        <f t="shared" si="15"/>
        <v>190</v>
      </c>
      <c r="C199" s="44">
        <f t="shared" si="12"/>
        <v>2255.1503347543444</v>
      </c>
      <c r="D199" s="44">
        <f t="shared" si="13"/>
        <v>2349.8991083925207</v>
      </c>
      <c r="E199" s="44">
        <f t="shared" si="16"/>
        <v>-94.748773638176516</v>
      </c>
      <c r="F199" s="44">
        <f t="shared" si="17"/>
        <v>-23022.358811267397</v>
      </c>
      <c r="G199" s="5"/>
    </row>
    <row r="200" spans="1:7" x14ac:dyDescent="0.25">
      <c r="A200" s="45">
        <f t="shared" ca="1" si="14"/>
        <v>47209</v>
      </c>
      <c r="B200">
        <f t="shared" si="15"/>
        <v>191</v>
      </c>
      <c r="C200" s="44">
        <f t="shared" si="12"/>
        <v>2255.1503347543444</v>
      </c>
      <c r="D200" s="44">
        <f t="shared" si="13"/>
        <v>2360.6694793059864</v>
      </c>
      <c r="E200" s="44">
        <f t="shared" si="16"/>
        <v>-105.51914455164224</v>
      </c>
      <c r="F200" s="44">
        <f t="shared" si="17"/>
        <v>-25383.028290573384</v>
      </c>
      <c r="G200" s="5"/>
    </row>
    <row r="201" spans="1:7" x14ac:dyDescent="0.25">
      <c r="A201" s="45">
        <f t="shared" ca="1" si="14"/>
        <v>47239</v>
      </c>
      <c r="B201">
        <f t="shared" si="15"/>
        <v>192</v>
      </c>
      <c r="C201" s="44">
        <f t="shared" si="12"/>
        <v>2255.1503347543444</v>
      </c>
      <c r="D201" s="44">
        <f t="shared" si="13"/>
        <v>2371.4892144194723</v>
      </c>
      <c r="E201" s="44">
        <f t="shared" si="16"/>
        <v>-116.338879665128</v>
      </c>
      <c r="F201" s="44">
        <f t="shared" si="17"/>
        <v>-27754.517504992855</v>
      </c>
      <c r="G201" s="5"/>
    </row>
    <row r="202" spans="1:7" x14ac:dyDescent="0.25">
      <c r="A202" s="45">
        <f t="shared" ca="1" si="14"/>
        <v>47270</v>
      </c>
      <c r="B202">
        <f t="shared" si="15"/>
        <v>193</v>
      </c>
      <c r="C202" s="44">
        <f t="shared" si="12"/>
        <v>2255.1503347543444</v>
      </c>
      <c r="D202" s="44">
        <f t="shared" si="13"/>
        <v>2382.3585399855615</v>
      </c>
      <c r="E202" s="44">
        <f t="shared" si="16"/>
        <v>-127.20820523121725</v>
      </c>
      <c r="F202" s="44">
        <f t="shared" si="17"/>
        <v>-30136.876044978417</v>
      </c>
      <c r="G202" s="5"/>
    </row>
    <row r="203" spans="1:7" x14ac:dyDescent="0.25">
      <c r="A203" s="45">
        <f t="shared" ca="1" si="14"/>
        <v>47300</v>
      </c>
      <c r="B203">
        <f t="shared" si="15"/>
        <v>194</v>
      </c>
      <c r="C203" s="44">
        <f t="shared" ref="C203:C266" si="18">-PMT($C$4/12,$C$5,$C$3,0)</f>
        <v>2255.1503347543444</v>
      </c>
      <c r="D203" s="44">
        <f t="shared" ref="D203:D266" si="19">C203-E203</f>
        <v>2393.2776832938289</v>
      </c>
      <c r="E203" s="44">
        <f t="shared" si="16"/>
        <v>-138.12734853948442</v>
      </c>
      <c r="F203" s="44">
        <f t="shared" si="17"/>
        <v>-32530.153728272246</v>
      </c>
      <c r="G203" s="5"/>
    </row>
    <row r="204" spans="1:7" x14ac:dyDescent="0.25">
      <c r="A204" s="45">
        <f t="shared" ref="A204:A267" ca="1" si="20">DATE(YEAR(A203),MONTH(A203)+1,1)</f>
        <v>47331</v>
      </c>
      <c r="B204">
        <f t="shared" ref="B204:B267" si="21">B203+1</f>
        <v>195</v>
      </c>
      <c r="C204" s="44">
        <f t="shared" si="18"/>
        <v>2255.1503347543444</v>
      </c>
      <c r="D204" s="44">
        <f t="shared" si="19"/>
        <v>2404.2468726755924</v>
      </c>
      <c r="E204" s="44">
        <f t="shared" ref="E204:E267" si="22">($C$4/12)*F203</f>
        <v>-149.0965379212478</v>
      </c>
      <c r="F204" s="44">
        <f t="shared" si="17"/>
        <v>-34934.40060094784</v>
      </c>
      <c r="G204" s="5"/>
    </row>
    <row r="205" spans="1:7" x14ac:dyDescent="0.25">
      <c r="A205" s="45">
        <f t="shared" ca="1" si="20"/>
        <v>47362</v>
      </c>
      <c r="B205">
        <f t="shared" si="21"/>
        <v>196</v>
      </c>
      <c r="C205" s="44">
        <f t="shared" si="18"/>
        <v>2255.1503347543444</v>
      </c>
      <c r="D205" s="44">
        <f t="shared" si="19"/>
        <v>2415.2663375086886</v>
      </c>
      <c r="E205" s="44">
        <f t="shared" si="22"/>
        <v>-160.11600275434427</v>
      </c>
      <c r="F205" s="44">
        <f t="shared" si="17"/>
        <v>-37349.666938456532</v>
      </c>
      <c r="G205" s="5"/>
    </row>
    <row r="206" spans="1:7" x14ac:dyDescent="0.25">
      <c r="A206" s="45">
        <f t="shared" ca="1" si="20"/>
        <v>47392</v>
      </c>
      <c r="B206">
        <f t="shared" si="21"/>
        <v>197</v>
      </c>
      <c r="C206" s="44">
        <f t="shared" si="18"/>
        <v>2255.1503347543444</v>
      </c>
      <c r="D206" s="44">
        <f t="shared" si="19"/>
        <v>2426.33630822227</v>
      </c>
      <c r="E206" s="44">
        <f t="shared" si="22"/>
        <v>-171.18597346792578</v>
      </c>
      <c r="F206" s="44">
        <f t="shared" ref="F206:F269" si="23">F205-D206</f>
        <v>-39776.003246678803</v>
      </c>
      <c r="G206" s="5"/>
    </row>
    <row r="207" spans="1:7" x14ac:dyDescent="0.25">
      <c r="A207" s="45">
        <f t="shared" ca="1" si="20"/>
        <v>47423</v>
      </c>
      <c r="B207">
        <f t="shared" si="21"/>
        <v>198</v>
      </c>
      <c r="C207" s="44">
        <f t="shared" si="18"/>
        <v>2255.1503347543444</v>
      </c>
      <c r="D207" s="44">
        <f t="shared" si="19"/>
        <v>2437.4570163016224</v>
      </c>
      <c r="E207" s="44">
        <f t="shared" si="22"/>
        <v>-182.30668154727786</v>
      </c>
      <c r="F207" s="44">
        <f t="shared" si="23"/>
        <v>-42213.460262980429</v>
      </c>
      <c r="G207" s="5"/>
    </row>
    <row r="208" spans="1:7" x14ac:dyDescent="0.25">
      <c r="A208" s="45">
        <f t="shared" ca="1" si="20"/>
        <v>47453</v>
      </c>
      <c r="B208">
        <f t="shared" si="21"/>
        <v>199</v>
      </c>
      <c r="C208" s="44">
        <f t="shared" si="18"/>
        <v>2255.1503347543444</v>
      </c>
      <c r="D208" s="44">
        <f t="shared" si="19"/>
        <v>2448.6286942930046</v>
      </c>
      <c r="E208" s="44">
        <f t="shared" si="22"/>
        <v>-193.4783595386603</v>
      </c>
      <c r="F208" s="44">
        <f t="shared" si="23"/>
        <v>-44662.08895727343</v>
      </c>
      <c r="G208" s="5"/>
    </row>
    <row r="209" spans="1:7" x14ac:dyDescent="0.25">
      <c r="A209" s="45">
        <f t="shared" ca="1" si="20"/>
        <v>47484</v>
      </c>
      <c r="B209">
        <f t="shared" si="21"/>
        <v>200</v>
      </c>
      <c r="C209" s="44">
        <f t="shared" si="18"/>
        <v>2255.1503347543444</v>
      </c>
      <c r="D209" s="44">
        <f t="shared" si="19"/>
        <v>2459.8515758085141</v>
      </c>
      <c r="E209" s="44">
        <f t="shared" si="22"/>
        <v>-204.70124105416988</v>
      </c>
      <c r="F209" s="44">
        <f t="shared" si="23"/>
        <v>-47121.940533081943</v>
      </c>
      <c r="G209" s="5"/>
    </row>
    <row r="210" spans="1:7" x14ac:dyDescent="0.25">
      <c r="A210" s="45">
        <f t="shared" ca="1" si="20"/>
        <v>47515</v>
      </c>
      <c r="B210">
        <f t="shared" si="21"/>
        <v>201</v>
      </c>
      <c r="C210" s="44">
        <f t="shared" si="18"/>
        <v>2255.1503347543444</v>
      </c>
      <c r="D210" s="44">
        <f t="shared" si="19"/>
        <v>2471.12589553097</v>
      </c>
      <c r="E210" s="44">
        <f t="shared" si="22"/>
        <v>-215.97556077662557</v>
      </c>
      <c r="F210" s="44">
        <f t="shared" si="23"/>
        <v>-49593.06642861291</v>
      </c>
      <c r="G210" s="5"/>
    </row>
    <row r="211" spans="1:7" x14ac:dyDescent="0.25">
      <c r="A211" s="45">
        <f t="shared" ca="1" si="20"/>
        <v>47543</v>
      </c>
      <c r="B211">
        <f t="shared" si="21"/>
        <v>202</v>
      </c>
      <c r="C211" s="44">
        <f t="shared" si="18"/>
        <v>2255.1503347543444</v>
      </c>
      <c r="D211" s="44">
        <f t="shared" si="19"/>
        <v>2482.4518892188203</v>
      </c>
      <c r="E211" s="44">
        <f t="shared" si="22"/>
        <v>-227.30155446447583</v>
      </c>
      <c r="F211" s="44">
        <f t="shared" si="23"/>
        <v>-52075.518317831731</v>
      </c>
      <c r="G211" s="5"/>
    </row>
    <row r="212" spans="1:7" x14ac:dyDescent="0.25">
      <c r="A212" s="45">
        <f t="shared" ca="1" si="20"/>
        <v>47574</v>
      </c>
      <c r="B212">
        <f t="shared" si="21"/>
        <v>203</v>
      </c>
      <c r="C212" s="44">
        <f t="shared" si="18"/>
        <v>2255.1503347543444</v>
      </c>
      <c r="D212" s="44">
        <f t="shared" si="19"/>
        <v>2493.8297937110733</v>
      </c>
      <c r="E212" s="44">
        <f t="shared" si="22"/>
        <v>-238.67945895672878</v>
      </c>
      <c r="F212" s="44">
        <f t="shared" si="23"/>
        <v>-54569.348111542808</v>
      </c>
      <c r="G212" s="5"/>
    </row>
    <row r="213" spans="1:7" x14ac:dyDescent="0.25">
      <c r="A213" s="45">
        <f t="shared" ca="1" si="20"/>
        <v>47604</v>
      </c>
      <c r="B213">
        <f t="shared" si="21"/>
        <v>204</v>
      </c>
      <c r="C213" s="44">
        <f t="shared" si="18"/>
        <v>2255.1503347543444</v>
      </c>
      <c r="D213" s="44">
        <f t="shared" si="19"/>
        <v>2505.2598469322488</v>
      </c>
      <c r="E213" s="44">
        <f t="shared" si="22"/>
        <v>-250.10951217790455</v>
      </c>
      <c r="F213" s="44">
        <f t="shared" si="23"/>
        <v>-57074.607958475055</v>
      </c>
      <c r="G213" s="5"/>
    </row>
    <row r="214" spans="1:7" x14ac:dyDescent="0.25">
      <c r="A214" s="45">
        <f t="shared" ca="1" si="20"/>
        <v>47635</v>
      </c>
      <c r="B214">
        <f t="shared" si="21"/>
        <v>205</v>
      </c>
      <c r="C214" s="44">
        <f t="shared" si="18"/>
        <v>2255.1503347543444</v>
      </c>
      <c r="D214" s="44">
        <f t="shared" si="19"/>
        <v>2516.7422878973553</v>
      </c>
      <c r="E214" s="44">
        <f t="shared" si="22"/>
        <v>-261.5919531430107</v>
      </c>
      <c r="F214" s="44">
        <f t="shared" si="23"/>
        <v>-59591.350246372407</v>
      </c>
      <c r="G214" s="5"/>
    </row>
    <row r="215" spans="1:7" x14ac:dyDescent="0.25">
      <c r="A215" s="45">
        <f t="shared" ca="1" si="20"/>
        <v>47665</v>
      </c>
      <c r="B215">
        <f t="shared" si="21"/>
        <v>206</v>
      </c>
      <c r="C215" s="44">
        <f t="shared" si="18"/>
        <v>2255.1503347543444</v>
      </c>
      <c r="D215" s="44">
        <f t="shared" si="19"/>
        <v>2528.2773567168847</v>
      </c>
      <c r="E215" s="44">
        <f t="shared" si="22"/>
        <v>-273.1270219625402</v>
      </c>
      <c r="F215" s="44">
        <f t="shared" si="23"/>
        <v>-62119.627603089291</v>
      </c>
      <c r="G215" s="5"/>
    </row>
    <row r="216" spans="1:7" x14ac:dyDescent="0.25">
      <c r="A216" s="45">
        <f t="shared" ca="1" si="20"/>
        <v>47696</v>
      </c>
      <c r="B216">
        <f t="shared" si="21"/>
        <v>207</v>
      </c>
      <c r="C216" s="44">
        <f t="shared" si="18"/>
        <v>2255.1503347543444</v>
      </c>
      <c r="D216" s="44">
        <f t="shared" si="19"/>
        <v>2539.8652946018369</v>
      </c>
      <c r="E216" s="44">
        <f t="shared" si="22"/>
        <v>-284.71495984749259</v>
      </c>
      <c r="F216" s="44">
        <f t="shared" si="23"/>
        <v>-64659.492897691125</v>
      </c>
      <c r="G216" s="5"/>
    </row>
    <row r="217" spans="1:7" x14ac:dyDescent="0.25">
      <c r="A217" s="45">
        <f t="shared" ca="1" si="20"/>
        <v>47727</v>
      </c>
      <c r="B217">
        <f t="shared" si="21"/>
        <v>208</v>
      </c>
      <c r="C217" s="44">
        <f t="shared" si="18"/>
        <v>2255.1503347543444</v>
      </c>
      <c r="D217" s="44">
        <f t="shared" si="19"/>
        <v>2551.5063438687621</v>
      </c>
      <c r="E217" s="44">
        <f t="shared" si="22"/>
        <v>-296.35600911441765</v>
      </c>
      <c r="F217" s="44">
        <f t="shared" si="23"/>
        <v>-67210.999241559883</v>
      </c>
      <c r="G217" s="5"/>
    </row>
    <row r="218" spans="1:7" x14ac:dyDescent="0.25">
      <c r="A218" s="45">
        <f t="shared" ca="1" si="20"/>
        <v>47757</v>
      </c>
      <c r="B218">
        <f t="shared" si="21"/>
        <v>209</v>
      </c>
      <c r="C218" s="44">
        <f t="shared" si="18"/>
        <v>2255.1503347543444</v>
      </c>
      <c r="D218" s="44">
        <f t="shared" si="19"/>
        <v>2563.2007479448271</v>
      </c>
      <c r="E218" s="44">
        <f t="shared" si="22"/>
        <v>-308.0504131904828</v>
      </c>
      <c r="F218" s="44">
        <f t="shared" si="23"/>
        <v>-69774.199989504705</v>
      </c>
      <c r="G218" s="5"/>
    </row>
    <row r="219" spans="1:7" x14ac:dyDescent="0.25">
      <c r="A219" s="45">
        <f t="shared" ca="1" si="20"/>
        <v>47788</v>
      </c>
      <c r="B219">
        <f t="shared" si="21"/>
        <v>210</v>
      </c>
      <c r="C219" s="44">
        <f t="shared" si="18"/>
        <v>2255.1503347543444</v>
      </c>
      <c r="D219" s="44">
        <f t="shared" si="19"/>
        <v>2574.9487513729077</v>
      </c>
      <c r="E219" s="44">
        <f t="shared" si="22"/>
        <v>-319.79841661856324</v>
      </c>
      <c r="F219" s="44">
        <f t="shared" si="23"/>
        <v>-72349.148740877616</v>
      </c>
      <c r="G219" s="5"/>
    </row>
    <row r="220" spans="1:7" x14ac:dyDescent="0.25">
      <c r="A220" s="45">
        <f t="shared" ca="1" si="20"/>
        <v>47818</v>
      </c>
      <c r="B220">
        <f t="shared" si="21"/>
        <v>211</v>
      </c>
      <c r="C220" s="44">
        <f t="shared" si="18"/>
        <v>2255.1503347543444</v>
      </c>
      <c r="D220" s="44">
        <f t="shared" si="19"/>
        <v>2586.7505998167003</v>
      </c>
      <c r="E220" s="44">
        <f t="shared" si="22"/>
        <v>-331.60026506235573</v>
      </c>
      <c r="F220" s="44">
        <f t="shared" si="23"/>
        <v>-74935.899340694319</v>
      </c>
      <c r="G220" s="5"/>
    </row>
    <row r="221" spans="1:7" x14ac:dyDescent="0.25">
      <c r="A221" s="45">
        <f t="shared" ca="1" si="20"/>
        <v>47849</v>
      </c>
      <c r="B221">
        <f t="shared" si="21"/>
        <v>212</v>
      </c>
      <c r="C221" s="44">
        <f t="shared" si="18"/>
        <v>2255.1503347543444</v>
      </c>
      <c r="D221" s="44">
        <f t="shared" si="19"/>
        <v>2598.6065400658599</v>
      </c>
      <c r="E221" s="44">
        <f t="shared" si="22"/>
        <v>-343.45620531151565</v>
      </c>
      <c r="F221" s="44">
        <f t="shared" si="23"/>
        <v>-77534.505880760174</v>
      </c>
      <c r="G221" s="5"/>
    </row>
    <row r="222" spans="1:7" x14ac:dyDescent="0.25">
      <c r="A222" s="45">
        <f t="shared" ca="1" si="20"/>
        <v>47880</v>
      </c>
      <c r="B222">
        <f t="shared" si="21"/>
        <v>213</v>
      </c>
      <c r="C222" s="44">
        <f t="shared" si="18"/>
        <v>2255.1503347543444</v>
      </c>
      <c r="D222" s="44">
        <f t="shared" si="19"/>
        <v>2610.5168200411617</v>
      </c>
      <c r="E222" s="44">
        <f t="shared" si="22"/>
        <v>-355.36648528681746</v>
      </c>
      <c r="F222" s="44">
        <f t="shared" si="23"/>
        <v>-80145.022700801332</v>
      </c>
      <c r="G222" s="5"/>
    </row>
    <row r="223" spans="1:7" x14ac:dyDescent="0.25">
      <c r="A223" s="45">
        <f t="shared" ca="1" si="20"/>
        <v>47908</v>
      </c>
      <c r="B223">
        <f t="shared" si="21"/>
        <v>214</v>
      </c>
      <c r="C223" s="44">
        <f t="shared" si="18"/>
        <v>2255.1503347543444</v>
      </c>
      <c r="D223" s="44">
        <f t="shared" si="19"/>
        <v>2622.481688799684</v>
      </c>
      <c r="E223" s="44">
        <f t="shared" si="22"/>
        <v>-367.33135404533942</v>
      </c>
      <c r="F223" s="44">
        <f t="shared" si="23"/>
        <v>-82767.504389601017</v>
      </c>
      <c r="G223" s="5"/>
    </row>
    <row r="224" spans="1:7" x14ac:dyDescent="0.25">
      <c r="A224" s="45">
        <f t="shared" ca="1" si="20"/>
        <v>47939</v>
      </c>
      <c r="B224">
        <f t="shared" si="21"/>
        <v>215</v>
      </c>
      <c r="C224" s="44">
        <f t="shared" si="18"/>
        <v>2255.1503347543444</v>
      </c>
      <c r="D224" s="44">
        <f t="shared" si="19"/>
        <v>2634.5013965400158</v>
      </c>
      <c r="E224" s="44">
        <f t="shared" si="22"/>
        <v>-379.35106178567133</v>
      </c>
      <c r="F224" s="44">
        <f t="shared" si="23"/>
        <v>-85402.005786141031</v>
      </c>
      <c r="G224" s="5"/>
    </row>
    <row r="225" spans="1:7" x14ac:dyDescent="0.25">
      <c r="A225" s="45">
        <f t="shared" ca="1" si="20"/>
        <v>47969</v>
      </c>
      <c r="B225">
        <f t="shared" si="21"/>
        <v>216</v>
      </c>
      <c r="C225" s="44">
        <f t="shared" si="18"/>
        <v>2255.1503347543444</v>
      </c>
      <c r="D225" s="44">
        <f t="shared" si="19"/>
        <v>2646.5761946074908</v>
      </c>
      <c r="E225" s="44">
        <f t="shared" si="22"/>
        <v>-391.42585985314639</v>
      </c>
      <c r="F225" s="44">
        <f t="shared" si="23"/>
        <v>-88048.581980748524</v>
      </c>
      <c r="G225" s="5"/>
    </row>
    <row r="226" spans="1:7" x14ac:dyDescent="0.25">
      <c r="A226" s="45">
        <f t="shared" ca="1" si="20"/>
        <v>48000</v>
      </c>
      <c r="B226">
        <f t="shared" si="21"/>
        <v>217</v>
      </c>
      <c r="C226" s="44">
        <f t="shared" si="18"/>
        <v>2255.1503347543444</v>
      </c>
      <c r="D226" s="44">
        <f t="shared" si="19"/>
        <v>2658.7063354994416</v>
      </c>
      <c r="E226" s="44">
        <f t="shared" si="22"/>
        <v>-403.55600074509738</v>
      </c>
      <c r="F226" s="44">
        <f t="shared" si="23"/>
        <v>-90707.28831624797</v>
      </c>
      <c r="G226" s="5"/>
    </row>
    <row r="227" spans="1:7" x14ac:dyDescent="0.25">
      <c r="A227" s="45">
        <f t="shared" ca="1" si="20"/>
        <v>48030</v>
      </c>
      <c r="B227">
        <f t="shared" si="21"/>
        <v>218</v>
      </c>
      <c r="C227" s="44">
        <f t="shared" si="18"/>
        <v>2255.1503347543444</v>
      </c>
      <c r="D227" s="44">
        <f t="shared" si="19"/>
        <v>2670.8920728704811</v>
      </c>
      <c r="E227" s="44">
        <f t="shared" si="22"/>
        <v>-415.74173811613656</v>
      </c>
      <c r="F227" s="44">
        <f t="shared" si="23"/>
        <v>-93378.180389118454</v>
      </c>
      <c r="G227" s="5"/>
    </row>
    <row r="228" spans="1:7" x14ac:dyDescent="0.25">
      <c r="A228" s="45">
        <f t="shared" ca="1" si="20"/>
        <v>48061</v>
      </c>
      <c r="B228">
        <f t="shared" si="21"/>
        <v>219</v>
      </c>
      <c r="C228" s="44">
        <f t="shared" si="18"/>
        <v>2255.1503347543444</v>
      </c>
      <c r="D228" s="44">
        <f t="shared" si="19"/>
        <v>2683.1336615378041</v>
      </c>
      <c r="E228" s="44">
        <f t="shared" si="22"/>
        <v>-427.98332678345957</v>
      </c>
      <c r="F228" s="44">
        <f t="shared" si="23"/>
        <v>-96061.314050656263</v>
      </c>
      <c r="G228" s="5"/>
    </row>
    <row r="229" spans="1:7" x14ac:dyDescent="0.25">
      <c r="A229" s="45">
        <f t="shared" ca="1" si="20"/>
        <v>48092</v>
      </c>
      <c r="B229">
        <f t="shared" si="21"/>
        <v>220</v>
      </c>
      <c r="C229" s="44">
        <f t="shared" si="18"/>
        <v>2255.1503347543444</v>
      </c>
      <c r="D229" s="44">
        <f t="shared" si="19"/>
        <v>2695.4313574865191</v>
      </c>
      <c r="E229" s="44">
        <f t="shared" si="22"/>
        <v>-440.28102273217456</v>
      </c>
      <c r="F229" s="44">
        <f t="shared" si="23"/>
        <v>-98756.745408142786</v>
      </c>
      <c r="G229" s="5"/>
    </row>
    <row r="230" spans="1:7" x14ac:dyDescent="0.25">
      <c r="A230" s="45">
        <f t="shared" ca="1" si="20"/>
        <v>48122</v>
      </c>
      <c r="B230">
        <f t="shared" si="21"/>
        <v>221</v>
      </c>
      <c r="C230" s="44">
        <f t="shared" si="18"/>
        <v>2255.1503347543444</v>
      </c>
      <c r="D230" s="44">
        <f t="shared" si="19"/>
        <v>2707.785417874999</v>
      </c>
      <c r="E230" s="44">
        <f t="shared" si="22"/>
        <v>-452.63508312065443</v>
      </c>
      <c r="F230" s="44">
        <f t="shared" si="23"/>
        <v>-101464.53082601778</v>
      </c>
      <c r="G230" s="5"/>
    </row>
    <row r="231" spans="1:7" x14ac:dyDescent="0.25">
      <c r="A231" s="45">
        <f t="shared" ca="1" si="20"/>
        <v>48153</v>
      </c>
      <c r="B231">
        <f t="shared" si="21"/>
        <v>222</v>
      </c>
      <c r="C231" s="44">
        <f t="shared" si="18"/>
        <v>2255.1503347543444</v>
      </c>
      <c r="D231" s="44">
        <f t="shared" si="19"/>
        <v>2720.1961010402592</v>
      </c>
      <c r="E231" s="44">
        <f t="shared" si="22"/>
        <v>-465.04576628591485</v>
      </c>
      <c r="F231" s="44">
        <f t="shared" si="23"/>
        <v>-104184.72692705804</v>
      </c>
      <c r="G231" s="5"/>
    </row>
    <row r="232" spans="1:7" x14ac:dyDescent="0.25">
      <c r="A232" s="45">
        <f t="shared" ca="1" si="20"/>
        <v>48183</v>
      </c>
      <c r="B232">
        <f t="shared" si="21"/>
        <v>223</v>
      </c>
      <c r="C232" s="44">
        <f t="shared" si="18"/>
        <v>2255.1503347543444</v>
      </c>
      <c r="D232" s="44">
        <f t="shared" si="19"/>
        <v>2732.6636665033602</v>
      </c>
      <c r="E232" s="44">
        <f t="shared" si="22"/>
        <v>-477.51333174901606</v>
      </c>
      <c r="F232" s="44">
        <f t="shared" si="23"/>
        <v>-106917.3905935614</v>
      </c>
      <c r="G232" s="5"/>
    </row>
    <row r="233" spans="1:7" x14ac:dyDescent="0.25">
      <c r="A233" s="45">
        <f t="shared" ca="1" si="20"/>
        <v>48214</v>
      </c>
      <c r="B233">
        <f t="shared" si="21"/>
        <v>224</v>
      </c>
      <c r="C233" s="44">
        <f t="shared" si="18"/>
        <v>2255.1503347543444</v>
      </c>
      <c r="D233" s="44">
        <f t="shared" si="19"/>
        <v>2745.188374974834</v>
      </c>
      <c r="E233" s="44">
        <f t="shared" si="22"/>
        <v>-490.03804022048973</v>
      </c>
      <c r="F233" s="44">
        <f t="shared" si="23"/>
        <v>-109662.57896853624</v>
      </c>
      <c r="G233" s="5"/>
    </row>
    <row r="234" spans="1:7" x14ac:dyDescent="0.25">
      <c r="A234" s="45">
        <f t="shared" ca="1" si="20"/>
        <v>48245</v>
      </c>
      <c r="B234">
        <f t="shared" si="21"/>
        <v>225</v>
      </c>
      <c r="C234" s="44">
        <f t="shared" si="18"/>
        <v>2255.1503347543444</v>
      </c>
      <c r="D234" s="44">
        <f t="shared" si="19"/>
        <v>2757.7704883601355</v>
      </c>
      <c r="E234" s="44">
        <f t="shared" si="22"/>
        <v>-502.62015360579107</v>
      </c>
      <c r="F234" s="44">
        <f t="shared" si="23"/>
        <v>-112420.34945689638</v>
      </c>
      <c r="G234" s="5"/>
    </row>
    <row r="235" spans="1:7" x14ac:dyDescent="0.25">
      <c r="A235" s="45">
        <f t="shared" ca="1" si="20"/>
        <v>48274</v>
      </c>
      <c r="B235">
        <f t="shared" si="21"/>
        <v>226</v>
      </c>
      <c r="C235" s="44">
        <f t="shared" si="18"/>
        <v>2255.1503347543444</v>
      </c>
      <c r="D235" s="44">
        <f t="shared" si="19"/>
        <v>2770.4102697651197</v>
      </c>
      <c r="E235" s="44">
        <f t="shared" si="22"/>
        <v>-515.25993501077505</v>
      </c>
      <c r="F235" s="44">
        <f t="shared" si="23"/>
        <v>-115190.7597266615</v>
      </c>
      <c r="G235" s="5"/>
    </row>
    <row r="236" spans="1:7" x14ac:dyDescent="0.25">
      <c r="A236" s="45">
        <f t="shared" ca="1" si="20"/>
        <v>48305</v>
      </c>
      <c r="B236">
        <f t="shared" si="21"/>
        <v>227</v>
      </c>
      <c r="C236" s="44">
        <f t="shared" si="18"/>
        <v>2255.1503347543444</v>
      </c>
      <c r="D236" s="44">
        <f t="shared" si="19"/>
        <v>2783.107983501543</v>
      </c>
      <c r="E236" s="44">
        <f t="shared" si="22"/>
        <v>-527.95764874719862</v>
      </c>
      <c r="F236" s="44">
        <f t="shared" si="23"/>
        <v>-117973.86771016305</v>
      </c>
      <c r="G236" s="5"/>
    </row>
    <row r="237" spans="1:7" x14ac:dyDescent="0.25">
      <c r="A237" s="45">
        <f t="shared" ca="1" si="20"/>
        <v>48335</v>
      </c>
      <c r="B237">
        <f t="shared" si="21"/>
        <v>228</v>
      </c>
      <c r="C237" s="44">
        <f t="shared" si="18"/>
        <v>2255.1503347543444</v>
      </c>
      <c r="D237" s="44">
        <f t="shared" si="19"/>
        <v>2795.8638950925915</v>
      </c>
      <c r="E237" s="44">
        <f t="shared" si="22"/>
        <v>-540.71356033824725</v>
      </c>
      <c r="F237" s="44">
        <f t="shared" si="23"/>
        <v>-120769.73160525564</v>
      </c>
      <c r="G237" s="5"/>
    </row>
    <row r="238" spans="1:7" x14ac:dyDescent="0.25">
      <c r="A238" s="45">
        <f t="shared" ca="1" si="20"/>
        <v>48366</v>
      </c>
      <c r="B238">
        <f t="shared" si="21"/>
        <v>229</v>
      </c>
      <c r="C238" s="44">
        <f t="shared" si="18"/>
        <v>2255.1503347543444</v>
      </c>
      <c r="D238" s="44">
        <f t="shared" si="19"/>
        <v>2808.6782712784325</v>
      </c>
      <c r="E238" s="44">
        <f t="shared" si="22"/>
        <v>-553.52793652408832</v>
      </c>
      <c r="F238" s="44">
        <f t="shared" si="23"/>
        <v>-123578.40987653408</v>
      </c>
      <c r="G238" s="5"/>
    </row>
    <row r="239" spans="1:7" x14ac:dyDescent="0.25">
      <c r="A239" s="45">
        <f t="shared" ca="1" si="20"/>
        <v>48396</v>
      </c>
      <c r="B239">
        <f t="shared" si="21"/>
        <v>230</v>
      </c>
      <c r="C239" s="44">
        <f t="shared" si="18"/>
        <v>2255.1503347543444</v>
      </c>
      <c r="D239" s="44">
        <f t="shared" si="19"/>
        <v>2821.5513800217923</v>
      </c>
      <c r="E239" s="44">
        <f t="shared" si="22"/>
        <v>-566.4010452674479</v>
      </c>
      <c r="F239" s="44">
        <f t="shared" si="23"/>
        <v>-126399.96125655586</v>
      </c>
      <c r="G239" s="5"/>
    </row>
    <row r="240" spans="1:7" x14ac:dyDescent="0.25">
      <c r="A240" s="45">
        <f t="shared" ca="1" si="20"/>
        <v>48427</v>
      </c>
      <c r="B240">
        <f t="shared" si="21"/>
        <v>231</v>
      </c>
      <c r="C240" s="44">
        <f t="shared" si="18"/>
        <v>2255.1503347543444</v>
      </c>
      <c r="D240" s="44">
        <f t="shared" si="19"/>
        <v>2834.4834905135585</v>
      </c>
      <c r="E240" s="44">
        <f t="shared" si="22"/>
        <v>-579.33315575921438</v>
      </c>
      <c r="F240" s="44">
        <f t="shared" si="23"/>
        <v>-129234.44474706943</v>
      </c>
      <c r="G240" s="5"/>
    </row>
    <row r="241" spans="1:7" x14ac:dyDescent="0.25">
      <c r="A241" s="45">
        <f t="shared" ca="1" si="20"/>
        <v>48458</v>
      </c>
      <c r="B241">
        <f t="shared" si="21"/>
        <v>232</v>
      </c>
      <c r="C241" s="44">
        <f t="shared" si="18"/>
        <v>2255.1503347543444</v>
      </c>
      <c r="D241" s="44">
        <f t="shared" si="19"/>
        <v>2847.4748731784125</v>
      </c>
      <c r="E241" s="44">
        <f t="shared" si="22"/>
        <v>-592.32453842406824</v>
      </c>
      <c r="F241" s="44">
        <f t="shared" si="23"/>
        <v>-132081.91962024785</v>
      </c>
      <c r="G241" s="5"/>
    </row>
    <row r="242" spans="1:7" x14ac:dyDescent="0.25">
      <c r="A242" s="45">
        <f t="shared" ca="1" si="20"/>
        <v>48488</v>
      </c>
      <c r="B242">
        <f t="shared" si="21"/>
        <v>233</v>
      </c>
      <c r="C242" s="44">
        <f t="shared" si="18"/>
        <v>2255.1503347543444</v>
      </c>
      <c r="D242" s="44">
        <f t="shared" si="19"/>
        <v>2860.5257996804803</v>
      </c>
      <c r="E242" s="44">
        <f t="shared" si="22"/>
        <v>-605.37546492613603</v>
      </c>
      <c r="F242" s="44">
        <f t="shared" si="23"/>
        <v>-134942.44541992832</v>
      </c>
      <c r="G242" s="5"/>
    </row>
    <row r="243" spans="1:7" x14ac:dyDescent="0.25">
      <c r="A243" s="45">
        <f t="shared" ca="1" si="20"/>
        <v>48519</v>
      </c>
      <c r="B243">
        <f t="shared" si="21"/>
        <v>234</v>
      </c>
      <c r="C243" s="44">
        <f t="shared" si="18"/>
        <v>2255.1503347543444</v>
      </c>
      <c r="D243" s="44">
        <f t="shared" si="19"/>
        <v>2873.6365429290158</v>
      </c>
      <c r="E243" s="44">
        <f t="shared" si="22"/>
        <v>-618.48620817467145</v>
      </c>
      <c r="F243" s="44">
        <f t="shared" si="23"/>
        <v>-137816.08196285734</v>
      </c>
      <c r="G243" s="5"/>
    </row>
    <row r="244" spans="1:7" x14ac:dyDescent="0.25">
      <c r="A244" s="45">
        <f t="shared" ca="1" si="20"/>
        <v>48549</v>
      </c>
      <c r="B244">
        <f t="shared" si="21"/>
        <v>235</v>
      </c>
      <c r="C244" s="44">
        <f t="shared" si="18"/>
        <v>2255.1503347543444</v>
      </c>
      <c r="D244" s="44">
        <f t="shared" si="19"/>
        <v>2886.8073770841074</v>
      </c>
      <c r="E244" s="44">
        <f t="shared" si="22"/>
        <v>-631.65704232976282</v>
      </c>
      <c r="F244" s="44">
        <f t="shared" si="23"/>
        <v>-140702.88933994144</v>
      </c>
      <c r="G244" s="5"/>
    </row>
    <row r="245" spans="1:7" x14ac:dyDescent="0.25">
      <c r="A245" s="45">
        <f t="shared" ca="1" si="20"/>
        <v>48580</v>
      </c>
      <c r="B245">
        <f t="shared" si="21"/>
        <v>236</v>
      </c>
      <c r="C245" s="44">
        <f t="shared" si="18"/>
        <v>2255.1503347543444</v>
      </c>
      <c r="D245" s="44">
        <f t="shared" si="19"/>
        <v>2900.038577562409</v>
      </c>
      <c r="E245" s="44">
        <f t="shared" si="22"/>
        <v>-644.88824280806489</v>
      </c>
      <c r="F245" s="44">
        <f t="shared" si="23"/>
        <v>-143602.92791750384</v>
      </c>
      <c r="G245" s="5"/>
    </row>
    <row r="246" spans="1:7" x14ac:dyDescent="0.25">
      <c r="A246" s="45">
        <f t="shared" ca="1" si="20"/>
        <v>48611</v>
      </c>
      <c r="B246">
        <f t="shared" si="21"/>
        <v>237</v>
      </c>
      <c r="C246" s="44">
        <f t="shared" si="18"/>
        <v>2255.1503347543444</v>
      </c>
      <c r="D246" s="44">
        <f t="shared" si="19"/>
        <v>2913.3304210429037</v>
      </c>
      <c r="E246" s="44">
        <f t="shared" si="22"/>
        <v>-658.18008628855921</v>
      </c>
      <c r="F246" s="44">
        <f t="shared" si="23"/>
        <v>-146516.25833854673</v>
      </c>
      <c r="G246" s="5"/>
    </row>
    <row r="247" spans="1:7" x14ac:dyDescent="0.25">
      <c r="A247" s="45">
        <f t="shared" ca="1" si="20"/>
        <v>48639</v>
      </c>
      <c r="B247">
        <f t="shared" si="21"/>
        <v>238</v>
      </c>
      <c r="C247" s="44">
        <f t="shared" si="18"/>
        <v>2255.1503347543444</v>
      </c>
      <c r="D247" s="44">
        <f t="shared" si="19"/>
        <v>2926.6831854726834</v>
      </c>
      <c r="E247" s="44">
        <f t="shared" si="22"/>
        <v>-671.5328507183392</v>
      </c>
      <c r="F247" s="44">
        <f t="shared" si="23"/>
        <v>-149442.94152401941</v>
      </c>
      <c r="G247" s="5"/>
    </row>
    <row r="248" spans="1:7" x14ac:dyDescent="0.25">
      <c r="A248" s="45">
        <f t="shared" ca="1" si="20"/>
        <v>48670</v>
      </c>
      <c r="B248">
        <f t="shared" si="21"/>
        <v>239</v>
      </c>
      <c r="C248" s="44">
        <f t="shared" si="18"/>
        <v>2255.1503347543444</v>
      </c>
      <c r="D248" s="44">
        <f t="shared" si="19"/>
        <v>2940.0971500727665</v>
      </c>
      <c r="E248" s="44">
        <f t="shared" si="22"/>
        <v>-684.9468153184223</v>
      </c>
      <c r="F248" s="44">
        <f t="shared" si="23"/>
        <v>-152383.03867409218</v>
      </c>
      <c r="G248" s="5"/>
    </row>
    <row r="249" spans="1:7" x14ac:dyDescent="0.25">
      <c r="A249" s="45">
        <f t="shared" ca="1" si="20"/>
        <v>48700</v>
      </c>
      <c r="B249">
        <f t="shared" si="21"/>
        <v>240</v>
      </c>
      <c r="C249" s="44">
        <f t="shared" si="18"/>
        <v>2255.1503347543444</v>
      </c>
      <c r="D249" s="44">
        <f t="shared" si="19"/>
        <v>2953.5725953439337</v>
      </c>
      <c r="E249" s="44">
        <f t="shared" si="22"/>
        <v>-698.4222605895892</v>
      </c>
      <c r="F249" s="44">
        <f t="shared" si="23"/>
        <v>-155336.61126943611</v>
      </c>
      <c r="G249" s="5"/>
    </row>
    <row r="250" spans="1:7" x14ac:dyDescent="0.25">
      <c r="A250" s="45">
        <f t="shared" ca="1" si="20"/>
        <v>48731</v>
      </c>
      <c r="B250">
        <f t="shared" si="21"/>
        <v>241</v>
      </c>
      <c r="C250" s="44">
        <f t="shared" si="18"/>
        <v>2255.1503347543444</v>
      </c>
      <c r="D250" s="44">
        <f t="shared" si="19"/>
        <v>2967.1098030725934</v>
      </c>
      <c r="E250" s="44">
        <f t="shared" si="22"/>
        <v>-711.95946831824881</v>
      </c>
      <c r="F250" s="44">
        <f t="shared" si="23"/>
        <v>-158303.72107250869</v>
      </c>
      <c r="G250" s="5"/>
    </row>
    <row r="251" spans="1:7" x14ac:dyDescent="0.25">
      <c r="A251" s="45">
        <f t="shared" ca="1" si="20"/>
        <v>48761</v>
      </c>
      <c r="B251">
        <f t="shared" si="21"/>
        <v>242</v>
      </c>
      <c r="C251" s="44">
        <f t="shared" si="18"/>
        <v>2255.1503347543444</v>
      </c>
      <c r="D251" s="44">
        <f t="shared" si="19"/>
        <v>2980.709056336676</v>
      </c>
      <c r="E251" s="44">
        <f t="shared" si="22"/>
        <v>-725.55872158233149</v>
      </c>
      <c r="F251" s="44">
        <f t="shared" si="23"/>
        <v>-161284.43012884536</v>
      </c>
      <c r="G251" s="5"/>
    </row>
    <row r="252" spans="1:7" x14ac:dyDescent="0.25">
      <c r="A252" s="45">
        <f t="shared" ca="1" si="20"/>
        <v>48792</v>
      </c>
      <c r="B252">
        <f t="shared" si="21"/>
        <v>243</v>
      </c>
      <c r="C252" s="44">
        <f t="shared" si="18"/>
        <v>2255.1503347543444</v>
      </c>
      <c r="D252" s="44">
        <f t="shared" si="19"/>
        <v>2994.3706395115523</v>
      </c>
      <c r="E252" s="44">
        <f t="shared" si="22"/>
        <v>-739.22030475720794</v>
      </c>
      <c r="F252" s="44">
        <f t="shared" si="23"/>
        <v>-164278.80076835692</v>
      </c>
      <c r="G252" s="5"/>
    </row>
    <row r="253" spans="1:7" x14ac:dyDescent="0.25">
      <c r="A253" s="45">
        <f t="shared" ca="1" si="20"/>
        <v>48823</v>
      </c>
      <c r="B253">
        <f t="shared" si="21"/>
        <v>244</v>
      </c>
      <c r="C253" s="44">
        <f t="shared" si="18"/>
        <v>2255.1503347543444</v>
      </c>
      <c r="D253" s="44">
        <f t="shared" si="19"/>
        <v>3008.0948382759802</v>
      </c>
      <c r="E253" s="44">
        <f t="shared" si="22"/>
        <v>-752.94450352163585</v>
      </c>
      <c r="F253" s="44">
        <f t="shared" si="23"/>
        <v>-167286.8956066329</v>
      </c>
      <c r="G253" s="5"/>
    </row>
    <row r="254" spans="1:7" x14ac:dyDescent="0.25">
      <c r="A254" s="45">
        <f t="shared" ca="1" si="20"/>
        <v>48853</v>
      </c>
      <c r="B254">
        <f t="shared" si="21"/>
        <v>245</v>
      </c>
      <c r="C254" s="44">
        <f t="shared" si="18"/>
        <v>2255.1503347543444</v>
      </c>
      <c r="D254" s="44">
        <f t="shared" si="19"/>
        <v>3021.8819396180784</v>
      </c>
      <c r="E254" s="44">
        <f t="shared" si="22"/>
        <v>-766.73160486373411</v>
      </c>
      <c r="F254" s="44">
        <f t="shared" si="23"/>
        <v>-170308.77754625099</v>
      </c>
      <c r="G254" s="5"/>
    </row>
    <row r="255" spans="1:7" x14ac:dyDescent="0.25">
      <c r="A255" s="45">
        <f t="shared" ca="1" si="20"/>
        <v>48884</v>
      </c>
      <c r="B255">
        <f t="shared" si="21"/>
        <v>246</v>
      </c>
      <c r="C255" s="44">
        <f t="shared" si="18"/>
        <v>2255.1503347543444</v>
      </c>
      <c r="D255" s="44">
        <f t="shared" si="19"/>
        <v>3035.732231841328</v>
      </c>
      <c r="E255" s="44">
        <f t="shared" si="22"/>
        <v>-780.58189708698376</v>
      </c>
      <c r="F255" s="44">
        <f t="shared" si="23"/>
        <v>-173344.50977809232</v>
      </c>
      <c r="G255" s="5"/>
    </row>
    <row r="256" spans="1:7" x14ac:dyDescent="0.25">
      <c r="A256" s="45">
        <f t="shared" ca="1" si="20"/>
        <v>48914</v>
      </c>
      <c r="B256">
        <f t="shared" si="21"/>
        <v>247</v>
      </c>
      <c r="C256" s="44">
        <f t="shared" si="18"/>
        <v>2255.1503347543444</v>
      </c>
      <c r="D256" s="44">
        <f t="shared" si="19"/>
        <v>3049.6460045706008</v>
      </c>
      <c r="E256" s="44">
        <f t="shared" si="22"/>
        <v>-794.49566981625651</v>
      </c>
      <c r="F256" s="44">
        <f t="shared" si="23"/>
        <v>-176394.15578266291</v>
      </c>
      <c r="G256" s="5"/>
    </row>
    <row r="257" spans="1:7" x14ac:dyDescent="0.25">
      <c r="A257" s="45">
        <f t="shared" ca="1" si="20"/>
        <v>48945</v>
      </c>
      <c r="B257">
        <f t="shared" si="21"/>
        <v>248</v>
      </c>
      <c r="C257" s="44">
        <f t="shared" si="18"/>
        <v>2255.1503347543444</v>
      </c>
      <c r="D257" s="44">
        <f t="shared" si="19"/>
        <v>3063.6235487582162</v>
      </c>
      <c r="E257" s="44">
        <f t="shared" si="22"/>
        <v>-808.4732140038717</v>
      </c>
      <c r="F257" s="44">
        <f t="shared" si="23"/>
        <v>-179457.77933142113</v>
      </c>
      <c r="G257" s="5"/>
    </row>
    <row r="258" spans="1:7" x14ac:dyDescent="0.25">
      <c r="A258" s="45">
        <f t="shared" ca="1" si="20"/>
        <v>48976</v>
      </c>
      <c r="B258">
        <f t="shared" si="21"/>
        <v>249</v>
      </c>
      <c r="C258" s="44">
        <f t="shared" si="18"/>
        <v>2255.1503347543444</v>
      </c>
      <c r="D258" s="44">
        <f t="shared" si="19"/>
        <v>3077.6651566900246</v>
      </c>
      <c r="E258" s="44">
        <f t="shared" si="22"/>
        <v>-822.51482193568017</v>
      </c>
      <c r="F258" s="44">
        <f t="shared" si="23"/>
        <v>-182535.44448811116</v>
      </c>
      <c r="G258" s="5"/>
    </row>
    <row r="259" spans="1:7" x14ac:dyDescent="0.25">
      <c r="A259" s="45">
        <f t="shared" ca="1" si="20"/>
        <v>49004</v>
      </c>
      <c r="B259">
        <f t="shared" si="21"/>
        <v>250</v>
      </c>
      <c r="C259" s="44">
        <f t="shared" si="18"/>
        <v>2255.1503347543444</v>
      </c>
      <c r="D259" s="44">
        <f t="shared" si="19"/>
        <v>3091.7711219915204</v>
      </c>
      <c r="E259" s="44">
        <f t="shared" si="22"/>
        <v>-836.62078723717616</v>
      </c>
      <c r="F259" s="44">
        <f t="shared" si="23"/>
        <v>-185627.21561010266</v>
      </c>
      <c r="G259" s="5"/>
    </row>
    <row r="260" spans="1:7" x14ac:dyDescent="0.25">
      <c r="A260" s="45">
        <f t="shared" ca="1" si="20"/>
        <v>49035</v>
      </c>
      <c r="B260">
        <f t="shared" si="21"/>
        <v>251</v>
      </c>
      <c r="C260" s="44">
        <f t="shared" si="18"/>
        <v>2255.1503347543444</v>
      </c>
      <c r="D260" s="44">
        <f t="shared" si="19"/>
        <v>3105.9417396339813</v>
      </c>
      <c r="E260" s="44">
        <f t="shared" si="22"/>
        <v>-850.79140487963718</v>
      </c>
      <c r="F260" s="44">
        <f t="shared" si="23"/>
        <v>-188733.15734973663</v>
      </c>
      <c r="G260" s="5"/>
    </row>
    <row r="261" spans="1:7" x14ac:dyDescent="0.25">
      <c r="A261" s="45">
        <f t="shared" ca="1" si="20"/>
        <v>49065</v>
      </c>
      <c r="B261">
        <f t="shared" si="21"/>
        <v>252</v>
      </c>
      <c r="C261" s="44">
        <f t="shared" si="18"/>
        <v>2255.1503347543444</v>
      </c>
      <c r="D261" s="44">
        <f t="shared" si="19"/>
        <v>3120.1773059406373</v>
      </c>
      <c r="E261" s="44">
        <f t="shared" si="22"/>
        <v>-865.02697118629294</v>
      </c>
      <c r="F261" s="44">
        <f t="shared" si="23"/>
        <v>-191853.33465567726</v>
      </c>
      <c r="G261" s="5"/>
    </row>
    <row r="262" spans="1:7" x14ac:dyDescent="0.25">
      <c r="A262" s="45">
        <f t="shared" ca="1" si="20"/>
        <v>49096</v>
      </c>
      <c r="B262">
        <f t="shared" si="21"/>
        <v>253</v>
      </c>
      <c r="C262" s="44">
        <f t="shared" si="18"/>
        <v>2255.1503347543444</v>
      </c>
      <c r="D262" s="44">
        <f t="shared" si="19"/>
        <v>3134.478118592865</v>
      </c>
      <c r="E262" s="44">
        <f t="shared" si="22"/>
        <v>-879.32778383852076</v>
      </c>
      <c r="F262" s="44">
        <f t="shared" si="23"/>
        <v>-194987.81277427013</v>
      </c>
      <c r="G262" s="5"/>
    </row>
    <row r="263" spans="1:7" x14ac:dyDescent="0.25">
      <c r="A263" s="45">
        <f t="shared" ca="1" si="20"/>
        <v>49126</v>
      </c>
      <c r="B263">
        <f t="shared" si="21"/>
        <v>254</v>
      </c>
      <c r="C263" s="44">
        <f t="shared" si="18"/>
        <v>2255.1503347543444</v>
      </c>
      <c r="D263" s="44">
        <f t="shared" si="19"/>
        <v>3148.8444766364159</v>
      </c>
      <c r="E263" s="44">
        <f t="shared" si="22"/>
        <v>-893.69414188207145</v>
      </c>
      <c r="F263" s="44">
        <f t="shared" si="23"/>
        <v>-198136.65725090654</v>
      </c>
      <c r="G263" s="5"/>
    </row>
    <row r="264" spans="1:7" x14ac:dyDescent="0.25">
      <c r="A264" s="45">
        <f t="shared" ca="1" si="20"/>
        <v>49157</v>
      </c>
      <c r="B264">
        <f t="shared" si="21"/>
        <v>255</v>
      </c>
      <c r="C264" s="44">
        <f t="shared" si="18"/>
        <v>2255.1503347543444</v>
      </c>
      <c r="D264" s="44">
        <f t="shared" si="19"/>
        <v>3163.276680487666</v>
      </c>
      <c r="E264" s="44">
        <f t="shared" si="22"/>
        <v>-908.12634573332161</v>
      </c>
      <c r="F264" s="44">
        <f t="shared" si="23"/>
        <v>-201299.93393139422</v>
      </c>
      <c r="G264" s="5"/>
    </row>
    <row r="265" spans="1:7" x14ac:dyDescent="0.25">
      <c r="A265" s="45">
        <f t="shared" ca="1" si="20"/>
        <v>49188</v>
      </c>
      <c r="B265">
        <f t="shared" si="21"/>
        <v>256</v>
      </c>
      <c r="C265" s="44">
        <f t="shared" si="18"/>
        <v>2255.1503347543444</v>
      </c>
      <c r="D265" s="44">
        <f t="shared" si="19"/>
        <v>3177.7750319399011</v>
      </c>
      <c r="E265" s="44">
        <f t="shared" si="22"/>
        <v>-922.62469718555678</v>
      </c>
      <c r="F265" s="44">
        <f t="shared" si="23"/>
        <v>-204477.70896333412</v>
      </c>
      <c r="G265" s="5"/>
    </row>
    <row r="266" spans="1:7" x14ac:dyDescent="0.25">
      <c r="A266" s="45">
        <f t="shared" ca="1" si="20"/>
        <v>49218</v>
      </c>
      <c r="B266">
        <f t="shared" si="21"/>
        <v>257</v>
      </c>
      <c r="C266" s="44">
        <f t="shared" si="18"/>
        <v>2255.1503347543444</v>
      </c>
      <c r="D266" s="44">
        <f t="shared" si="19"/>
        <v>3192.3398341696256</v>
      </c>
      <c r="E266" s="44">
        <f t="shared" si="22"/>
        <v>-937.18949941528138</v>
      </c>
      <c r="F266" s="44">
        <f t="shared" si="23"/>
        <v>-207670.04879750375</v>
      </c>
      <c r="G266" s="5"/>
    </row>
    <row r="267" spans="1:7" x14ac:dyDescent="0.25">
      <c r="A267" s="45">
        <f t="shared" ca="1" si="20"/>
        <v>49249</v>
      </c>
      <c r="B267">
        <f t="shared" si="21"/>
        <v>258</v>
      </c>
      <c r="C267" s="44">
        <f t="shared" ref="C267:C330" si="24">-PMT($C$4/12,$C$5,$C$3,0)</f>
        <v>2255.1503347543444</v>
      </c>
      <c r="D267" s="44">
        <f t="shared" ref="D267:D330" si="25">C267-E267</f>
        <v>3206.9713917429035</v>
      </c>
      <c r="E267" s="44">
        <f t="shared" si="22"/>
        <v>-951.82105698855889</v>
      </c>
      <c r="F267" s="44">
        <f t="shared" si="23"/>
        <v>-210877.02018924666</v>
      </c>
      <c r="G267" s="5"/>
    </row>
    <row r="268" spans="1:7" x14ac:dyDescent="0.25">
      <c r="A268" s="45">
        <f t="shared" ref="A268:A331" ca="1" si="26">DATE(YEAR(A267),MONTH(A267)+1,1)</f>
        <v>49279</v>
      </c>
      <c r="B268">
        <f t="shared" ref="B268:B331" si="27">B267+1</f>
        <v>259</v>
      </c>
      <c r="C268" s="44">
        <f t="shared" si="24"/>
        <v>2255.1503347543444</v>
      </c>
      <c r="D268" s="44">
        <f t="shared" si="25"/>
        <v>3221.6700106217249</v>
      </c>
      <c r="E268" s="44">
        <f t="shared" ref="E268:E331" si="28">($C$4/12)*F267</f>
        <v>-966.51967586738056</v>
      </c>
      <c r="F268" s="44">
        <f t="shared" si="23"/>
        <v>-214098.69019986838</v>
      </c>
      <c r="G268" s="5"/>
    </row>
    <row r="269" spans="1:7" x14ac:dyDescent="0.25">
      <c r="A269" s="45">
        <f t="shared" ca="1" si="26"/>
        <v>49310</v>
      </c>
      <c r="B269">
        <f t="shared" si="27"/>
        <v>260</v>
      </c>
      <c r="C269" s="44">
        <f t="shared" si="24"/>
        <v>2255.1503347543444</v>
      </c>
      <c r="D269" s="44">
        <f t="shared" si="25"/>
        <v>3236.4359981704079</v>
      </c>
      <c r="E269" s="44">
        <f t="shared" si="28"/>
        <v>-981.28566341606336</v>
      </c>
      <c r="F269" s="44">
        <f t="shared" si="23"/>
        <v>-217335.12619803878</v>
      </c>
      <c r="G269" s="5"/>
    </row>
    <row r="270" spans="1:7" x14ac:dyDescent="0.25">
      <c r="A270" s="45">
        <f t="shared" ca="1" si="26"/>
        <v>49341</v>
      </c>
      <c r="B270">
        <f t="shared" si="27"/>
        <v>261</v>
      </c>
      <c r="C270" s="44">
        <f t="shared" si="24"/>
        <v>2255.1503347543444</v>
      </c>
      <c r="D270" s="44">
        <f t="shared" si="25"/>
        <v>3251.269663162022</v>
      </c>
      <c r="E270" s="44">
        <f t="shared" si="28"/>
        <v>-996.1193284076777</v>
      </c>
      <c r="F270" s="44">
        <f t="shared" ref="F270:F333" si="29">F269-D270</f>
        <v>-220586.39586120081</v>
      </c>
      <c r="G270" s="5"/>
    </row>
    <row r="271" spans="1:7" x14ac:dyDescent="0.25">
      <c r="A271" s="45">
        <f t="shared" ca="1" si="26"/>
        <v>49369</v>
      </c>
      <c r="B271">
        <f t="shared" si="27"/>
        <v>262</v>
      </c>
      <c r="C271" s="44">
        <f t="shared" si="24"/>
        <v>2255.1503347543444</v>
      </c>
      <c r="D271" s="44">
        <f t="shared" si="25"/>
        <v>3266.171315784848</v>
      </c>
      <c r="E271" s="44">
        <f t="shared" si="28"/>
        <v>-1011.0209810305038</v>
      </c>
      <c r="F271" s="44">
        <f t="shared" si="29"/>
        <v>-223852.56717698567</v>
      </c>
      <c r="G271" s="5"/>
    </row>
    <row r="272" spans="1:7" x14ac:dyDescent="0.25">
      <c r="A272" s="45">
        <f t="shared" ca="1" si="26"/>
        <v>49400</v>
      </c>
      <c r="B272">
        <f t="shared" si="27"/>
        <v>263</v>
      </c>
      <c r="C272" s="44">
        <f t="shared" si="24"/>
        <v>2255.1503347543444</v>
      </c>
      <c r="D272" s="44">
        <f t="shared" si="25"/>
        <v>3281.1412676488621</v>
      </c>
      <c r="E272" s="44">
        <f t="shared" si="28"/>
        <v>-1025.9909328945178</v>
      </c>
      <c r="F272" s="44">
        <f t="shared" si="29"/>
        <v>-227133.70844463454</v>
      </c>
      <c r="G272" s="5"/>
    </row>
    <row r="273" spans="1:7" x14ac:dyDescent="0.25">
      <c r="A273" s="45">
        <f t="shared" ca="1" si="26"/>
        <v>49430</v>
      </c>
      <c r="B273">
        <f t="shared" si="27"/>
        <v>264</v>
      </c>
      <c r="C273" s="44">
        <f t="shared" si="24"/>
        <v>2255.1503347543444</v>
      </c>
      <c r="D273" s="44">
        <f t="shared" si="25"/>
        <v>3296.179831792253</v>
      </c>
      <c r="E273" s="44">
        <f t="shared" si="28"/>
        <v>-1041.0294970379084</v>
      </c>
      <c r="F273" s="44">
        <f t="shared" si="29"/>
        <v>-230429.88827642679</v>
      </c>
      <c r="G273" s="5"/>
    </row>
    <row r="274" spans="1:7" x14ac:dyDescent="0.25">
      <c r="A274" s="45">
        <f t="shared" ca="1" si="26"/>
        <v>49461</v>
      </c>
      <c r="B274">
        <f t="shared" si="27"/>
        <v>265</v>
      </c>
      <c r="C274" s="44">
        <f t="shared" si="24"/>
        <v>2255.1503347543444</v>
      </c>
      <c r="D274" s="44">
        <f t="shared" si="25"/>
        <v>3311.2873226879674</v>
      </c>
      <c r="E274" s="44">
        <f t="shared" si="28"/>
        <v>-1056.1369879336228</v>
      </c>
      <c r="F274" s="44">
        <f t="shared" si="29"/>
        <v>-233741.17559911477</v>
      </c>
      <c r="G274" s="5"/>
    </row>
    <row r="275" spans="1:7" x14ac:dyDescent="0.25">
      <c r="A275" s="45">
        <f t="shared" ca="1" si="26"/>
        <v>49491</v>
      </c>
      <c r="B275">
        <f t="shared" si="27"/>
        <v>266</v>
      </c>
      <c r="C275" s="44">
        <f t="shared" si="24"/>
        <v>2255.1503347543444</v>
      </c>
      <c r="D275" s="44">
        <f t="shared" si="25"/>
        <v>3326.4640562502873</v>
      </c>
      <c r="E275" s="44">
        <f t="shared" si="28"/>
        <v>-1071.3137214959427</v>
      </c>
      <c r="F275" s="44">
        <f t="shared" si="29"/>
        <v>-237067.63965536506</v>
      </c>
      <c r="G275" s="5"/>
    </row>
    <row r="276" spans="1:7" x14ac:dyDescent="0.25">
      <c r="A276" s="45">
        <f t="shared" ca="1" si="26"/>
        <v>49522</v>
      </c>
      <c r="B276">
        <f t="shared" si="27"/>
        <v>267</v>
      </c>
      <c r="C276" s="44">
        <f t="shared" si="24"/>
        <v>2255.1503347543444</v>
      </c>
      <c r="D276" s="44">
        <f t="shared" si="25"/>
        <v>3341.7103498414344</v>
      </c>
      <c r="E276" s="44">
        <f t="shared" si="28"/>
        <v>-1086.5600150870898</v>
      </c>
      <c r="F276" s="44">
        <f t="shared" si="29"/>
        <v>-240409.35000520648</v>
      </c>
      <c r="G276" s="5"/>
    </row>
    <row r="277" spans="1:7" x14ac:dyDescent="0.25">
      <c r="A277" s="45">
        <f t="shared" ca="1" si="26"/>
        <v>49553</v>
      </c>
      <c r="B277">
        <f t="shared" si="27"/>
        <v>268</v>
      </c>
      <c r="C277" s="44">
        <f t="shared" si="24"/>
        <v>2255.1503347543444</v>
      </c>
      <c r="D277" s="44">
        <f t="shared" si="25"/>
        <v>3357.0265222782073</v>
      </c>
      <c r="E277" s="44">
        <f t="shared" si="28"/>
        <v>-1101.8761875238631</v>
      </c>
      <c r="F277" s="44">
        <f t="shared" si="29"/>
        <v>-243766.37652748468</v>
      </c>
      <c r="G277" s="5"/>
    </row>
    <row r="278" spans="1:7" x14ac:dyDescent="0.25">
      <c r="A278" s="45">
        <f t="shared" ca="1" si="26"/>
        <v>49583</v>
      </c>
      <c r="B278">
        <f t="shared" si="27"/>
        <v>269</v>
      </c>
      <c r="C278" s="44">
        <f t="shared" si="24"/>
        <v>2255.1503347543444</v>
      </c>
      <c r="D278" s="44">
        <f t="shared" si="25"/>
        <v>3372.4128938386493</v>
      </c>
      <c r="E278" s="44">
        <f t="shared" si="28"/>
        <v>-1117.2625590843047</v>
      </c>
      <c r="F278" s="44">
        <f t="shared" si="29"/>
        <v>-247138.78942132334</v>
      </c>
      <c r="G278" s="5"/>
    </row>
    <row r="279" spans="1:7" x14ac:dyDescent="0.25">
      <c r="A279" s="45">
        <f t="shared" ca="1" si="26"/>
        <v>49614</v>
      </c>
      <c r="B279">
        <f t="shared" si="27"/>
        <v>270</v>
      </c>
      <c r="C279" s="44">
        <f t="shared" si="24"/>
        <v>2255.1503347543444</v>
      </c>
      <c r="D279" s="44">
        <f t="shared" si="25"/>
        <v>3387.8697862687432</v>
      </c>
      <c r="E279" s="44">
        <f t="shared" si="28"/>
        <v>-1132.7194515143985</v>
      </c>
      <c r="F279" s="44">
        <f t="shared" si="29"/>
        <v>-250526.65920759208</v>
      </c>
      <c r="G279" s="5"/>
    </row>
    <row r="280" spans="1:7" x14ac:dyDescent="0.25">
      <c r="A280" s="45">
        <f t="shared" ca="1" si="26"/>
        <v>49644</v>
      </c>
      <c r="B280">
        <f t="shared" si="27"/>
        <v>271</v>
      </c>
      <c r="C280" s="44">
        <f t="shared" si="24"/>
        <v>2255.1503347543444</v>
      </c>
      <c r="D280" s="44">
        <f t="shared" si="25"/>
        <v>3403.3975227891415</v>
      </c>
      <c r="E280" s="44">
        <f t="shared" si="28"/>
        <v>-1148.2471880347971</v>
      </c>
      <c r="F280" s="44">
        <f t="shared" si="29"/>
        <v>-253930.05673038121</v>
      </c>
      <c r="G280" s="5"/>
    </row>
    <row r="281" spans="1:7" x14ac:dyDescent="0.25">
      <c r="A281" s="45">
        <f t="shared" ca="1" si="26"/>
        <v>49675</v>
      </c>
      <c r="B281">
        <f t="shared" si="27"/>
        <v>272</v>
      </c>
      <c r="C281" s="44">
        <f t="shared" si="24"/>
        <v>2255.1503347543444</v>
      </c>
      <c r="D281" s="44">
        <f t="shared" si="25"/>
        <v>3418.9964281019247</v>
      </c>
      <c r="E281" s="44">
        <f t="shared" si="28"/>
        <v>-1163.8460933475806</v>
      </c>
      <c r="F281" s="44">
        <f t="shared" si="29"/>
        <v>-257349.05315848315</v>
      </c>
      <c r="G281" s="5"/>
    </row>
    <row r="282" spans="1:7" x14ac:dyDescent="0.25">
      <c r="A282" s="45">
        <f t="shared" ca="1" si="26"/>
        <v>49706</v>
      </c>
      <c r="B282">
        <f t="shared" si="27"/>
        <v>273</v>
      </c>
      <c r="C282" s="44">
        <f t="shared" si="24"/>
        <v>2255.1503347543444</v>
      </c>
      <c r="D282" s="44">
        <f t="shared" si="25"/>
        <v>3434.6668283973922</v>
      </c>
      <c r="E282" s="44">
        <f t="shared" si="28"/>
        <v>-1179.5164936430479</v>
      </c>
      <c r="F282" s="44">
        <f t="shared" si="29"/>
        <v>-260783.71998688055</v>
      </c>
      <c r="G282" s="5"/>
    </row>
    <row r="283" spans="1:7" x14ac:dyDescent="0.25">
      <c r="A283" s="45">
        <f t="shared" ca="1" si="26"/>
        <v>49735</v>
      </c>
      <c r="B283">
        <f t="shared" si="27"/>
        <v>274</v>
      </c>
      <c r="C283" s="44">
        <f t="shared" si="24"/>
        <v>2255.1503347543444</v>
      </c>
      <c r="D283" s="44">
        <f t="shared" si="25"/>
        <v>3450.4090513608803</v>
      </c>
      <c r="E283" s="44">
        <f t="shared" si="28"/>
        <v>-1195.2587166065359</v>
      </c>
      <c r="F283" s="44">
        <f t="shared" si="29"/>
        <v>-264234.1290382414</v>
      </c>
      <c r="G283" s="5"/>
    </row>
    <row r="284" spans="1:7" x14ac:dyDescent="0.25">
      <c r="A284" s="45">
        <f t="shared" ca="1" si="26"/>
        <v>49766</v>
      </c>
      <c r="B284">
        <f t="shared" si="27"/>
        <v>275</v>
      </c>
      <c r="C284" s="44">
        <f t="shared" si="24"/>
        <v>2255.1503347543444</v>
      </c>
      <c r="D284" s="44">
        <f t="shared" si="25"/>
        <v>3466.2234261796175</v>
      </c>
      <c r="E284" s="44">
        <f t="shared" si="28"/>
        <v>-1211.0730914252731</v>
      </c>
      <c r="F284" s="44">
        <f t="shared" si="29"/>
        <v>-267700.35246442101</v>
      </c>
      <c r="G284" s="5"/>
    </row>
    <row r="285" spans="1:7" x14ac:dyDescent="0.25">
      <c r="A285" s="45">
        <f t="shared" ca="1" si="26"/>
        <v>49796</v>
      </c>
      <c r="B285">
        <f t="shared" si="27"/>
        <v>276</v>
      </c>
      <c r="C285" s="44">
        <f t="shared" si="24"/>
        <v>2255.1503347543444</v>
      </c>
      <c r="D285" s="44">
        <f t="shared" si="25"/>
        <v>3482.1102835496076</v>
      </c>
      <c r="E285" s="44">
        <f t="shared" si="28"/>
        <v>-1226.959948795263</v>
      </c>
      <c r="F285" s="44">
        <f t="shared" si="29"/>
        <v>-271182.4627479706</v>
      </c>
      <c r="G285" s="5"/>
    </row>
    <row r="286" spans="1:7" x14ac:dyDescent="0.25">
      <c r="A286" s="45">
        <f t="shared" ca="1" si="26"/>
        <v>49827</v>
      </c>
      <c r="B286">
        <f t="shared" si="27"/>
        <v>277</v>
      </c>
      <c r="C286" s="44">
        <f t="shared" si="24"/>
        <v>2255.1503347543444</v>
      </c>
      <c r="D286" s="44">
        <f t="shared" si="25"/>
        <v>3498.069955682543</v>
      </c>
      <c r="E286" s="44">
        <f t="shared" si="28"/>
        <v>-1242.9196209281986</v>
      </c>
      <c r="F286" s="44">
        <f t="shared" si="29"/>
        <v>-274680.53270365315</v>
      </c>
      <c r="G286" s="5"/>
    </row>
    <row r="287" spans="1:7" x14ac:dyDescent="0.25">
      <c r="A287" s="45">
        <f t="shared" ca="1" si="26"/>
        <v>49857</v>
      </c>
      <c r="B287">
        <f t="shared" si="27"/>
        <v>278</v>
      </c>
      <c r="C287" s="44">
        <f t="shared" si="24"/>
        <v>2255.1503347543444</v>
      </c>
      <c r="D287" s="44">
        <f t="shared" si="25"/>
        <v>3514.1027763127549</v>
      </c>
      <c r="E287" s="44">
        <f t="shared" si="28"/>
        <v>-1258.9524415584103</v>
      </c>
      <c r="F287" s="44">
        <f t="shared" si="29"/>
        <v>-278194.63547996589</v>
      </c>
      <c r="G287" s="5"/>
    </row>
    <row r="288" spans="1:7" x14ac:dyDescent="0.25">
      <c r="A288" s="45">
        <f t="shared" ca="1" si="26"/>
        <v>49888</v>
      </c>
      <c r="B288">
        <f t="shared" si="27"/>
        <v>279</v>
      </c>
      <c r="C288" s="44">
        <f t="shared" si="24"/>
        <v>2255.1503347543444</v>
      </c>
      <c r="D288" s="44">
        <f t="shared" si="25"/>
        <v>3530.2090807041877</v>
      </c>
      <c r="E288" s="44">
        <f t="shared" si="28"/>
        <v>-1275.0587459498436</v>
      </c>
      <c r="F288" s="44">
        <f t="shared" si="29"/>
        <v>-281724.84456067008</v>
      </c>
      <c r="G288" s="5"/>
    </row>
    <row r="289" spans="1:7" x14ac:dyDescent="0.25">
      <c r="A289" s="45">
        <f t="shared" ca="1" si="26"/>
        <v>49919</v>
      </c>
      <c r="B289">
        <f t="shared" si="27"/>
        <v>280</v>
      </c>
      <c r="C289" s="44">
        <f t="shared" si="24"/>
        <v>2255.1503347543444</v>
      </c>
      <c r="D289" s="44">
        <f t="shared" si="25"/>
        <v>3546.3892056574159</v>
      </c>
      <c r="E289" s="44">
        <f t="shared" si="28"/>
        <v>-1291.2388709030713</v>
      </c>
      <c r="F289" s="44">
        <f t="shared" si="29"/>
        <v>-285271.2337663275</v>
      </c>
      <c r="G289" s="5"/>
    </row>
    <row r="290" spans="1:7" x14ac:dyDescent="0.25">
      <c r="A290" s="45">
        <f t="shared" ca="1" si="26"/>
        <v>49949</v>
      </c>
      <c r="B290">
        <f t="shared" si="27"/>
        <v>281</v>
      </c>
      <c r="C290" s="44">
        <f t="shared" si="24"/>
        <v>2255.1503347543444</v>
      </c>
      <c r="D290" s="44">
        <f t="shared" si="25"/>
        <v>3562.6434895166785</v>
      </c>
      <c r="E290" s="44">
        <f t="shared" si="28"/>
        <v>-1307.4931547623344</v>
      </c>
      <c r="F290" s="44">
        <f t="shared" si="29"/>
        <v>-288833.87725584419</v>
      </c>
      <c r="G290" s="5"/>
    </row>
    <row r="291" spans="1:7" x14ac:dyDescent="0.25">
      <c r="A291" s="45">
        <f t="shared" ca="1" si="26"/>
        <v>49980</v>
      </c>
      <c r="B291">
        <f t="shared" si="27"/>
        <v>282</v>
      </c>
      <c r="C291" s="44">
        <f t="shared" si="24"/>
        <v>2255.1503347543444</v>
      </c>
      <c r="D291" s="44">
        <f t="shared" si="25"/>
        <v>3578.9722721769635</v>
      </c>
      <c r="E291" s="44">
        <f t="shared" si="28"/>
        <v>-1323.8219374226192</v>
      </c>
      <c r="F291" s="44">
        <f t="shared" si="29"/>
        <v>-292412.84952802112</v>
      </c>
      <c r="G291" s="5"/>
    </row>
    <row r="292" spans="1:7" x14ac:dyDescent="0.25">
      <c r="A292" s="45">
        <f t="shared" ca="1" si="26"/>
        <v>50010</v>
      </c>
      <c r="B292">
        <f t="shared" si="27"/>
        <v>283</v>
      </c>
      <c r="C292" s="44">
        <f t="shared" si="24"/>
        <v>2255.1503347543444</v>
      </c>
      <c r="D292" s="44">
        <f t="shared" si="25"/>
        <v>3595.3758950911079</v>
      </c>
      <c r="E292" s="44">
        <f t="shared" si="28"/>
        <v>-1340.2255603367635</v>
      </c>
      <c r="F292" s="44">
        <f t="shared" si="29"/>
        <v>-296008.22542311222</v>
      </c>
      <c r="G292" s="5"/>
    </row>
    <row r="293" spans="1:7" x14ac:dyDescent="0.25">
      <c r="A293" s="45">
        <f t="shared" ca="1" si="26"/>
        <v>50041</v>
      </c>
      <c r="B293">
        <f t="shared" si="27"/>
        <v>284</v>
      </c>
      <c r="C293" s="44">
        <f t="shared" si="24"/>
        <v>2255.1503347543444</v>
      </c>
      <c r="D293" s="44">
        <f t="shared" si="25"/>
        <v>3611.8547012769423</v>
      </c>
      <c r="E293" s="44">
        <f t="shared" si="28"/>
        <v>-1356.7043665225976</v>
      </c>
      <c r="F293" s="44">
        <f t="shared" si="29"/>
        <v>-299620.08012438915</v>
      </c>
      <c r="G293" s="5"/>
    </row>
    <row r="294" spans="1:7" x14ac:dyDescent="0.25">
      <c r="A294" s="45">
        <f t="shared" ca="1" si="26"/>
        <v>50072</v>
      </c>
      <c r="B294">
        <f t="shared" si="27"/>
        <v>285</v>
      </c>
      <c r="C294" s="44">
        <f t="shared" si="24"/>
        <v>2255.1503347543444</v>
      </c>
      <c r="D294" s="44">
        <f t="shared" si="25"/>
        <v>3628.409035324461</v>
      </c>
      <c r="E294" s="44">
        <f t="shared" si="28"/>
        <v>-1373.2587005701168</v>
      </c>
      <c r="F294" s="44">
        <f t="shared" si="29"/>
        <v>-303248.48915971362</v>
      </c>
      <c r="G294" s="5"/>
    </row>
    <row r="295" spans="1:7" x14ac:dyDescent="0.25">
      <c r="A295" s="45">
        <f t="shared" ca="1" si="26"/>
        <v>50100</v>
      </c>
      <c r="B295">
        <f t="shared" si="27"/>
        <v>286</v>
      </c>
      <c r="C295" s="44">
        <f t="shared" si="24"/>
        <v>2255.1503347543444</v>
      </c>
      <c r="D295" s="44">
        <f t="shared" si="25"/>
        <v>3645.0392434030318</v>
      </c>
      <c r="E295" s="44">
        <f t="shared" si="28"/>
        <v>-1389.8889086486874</v>
      </c>
      <c r="F295" s="44">
        <f t="shared" si="29"/>
        <v>-306893.52840311662</v>
      </c>
      <c r="G295" s="5"/>
    </row>
    <row r="296" spans="1:7" x14ac:dyDescent="0.25">
      <c r="A296" s="45">
        <f t="shared" ca="1" si="26"/>
        <v>50131</v>
      </c>
      <c r="B296">
        <f t="shared" si="27"/>
        <v>287</v>
      </c>
      <c r="C296" s="44">
        <f t="shared" si="24"/>
        <v>2255.1503347543444</v>
      </c>
      <c r="D296" s="44">
        <f t="shared" si="25"/>
        <v>3661.7456732686287</v>
      </c>
      <c r="E296" s="44">
        <f t="shared" si="28"/>
        <v>-1406.5953385142845</v>
      </c>
      <c r="F296" s="44">
        <f t="shared" si="29"/>
        <v>-310555.27407638525</v>
      </c>
      <c r="G296" s="5"/>
    </row>
    <row r="297" spans="1:7" x14ac:dyDescent="0.25">
      <c r="A297" s="45">
        <f t="shared" ca="1" si="26"/>
        <v>50161</v>
      </c>
      <c r="B297">
        <f t="shared" si="27"/>
        <v>288</v>
      </c>
      <c r="C297" s="44">
        <f t="shared" si="24"/>
        <v>2255.1503347543444</v>
      </c>
      <c r="D297" s="44">
        <f t="shared" si="25"/>
        <v>3678.52867427111</v>
      </c>
      <c r="E297" s="44">
        <f t="shared" si="28"/>
        <v>-1423.3783395167657</v>
      </c>
      <c r="F297" s="44">
        <f t="shared" si="29"/>
        <v>-314233.80275065638</v>
      </c>
      <c r="G297" s="5"/>
    </row>
    <row r="298" spans="1:7" x14ac:dyDescent="0.25">
      <c r="A298" s="45">
        <f t="shared" ca="1" si="26"/>
        <v>50192</v>
      </c>
      <c r="B298">
        <f t="shared" si="27"/>
        <v>289</v>
      </c>
      <c r="C298" s="44">
        <f t="shared" si="24"/>
        <v>2255.1503347543444</v>
      </c>
      <c r="D298" s="44">
        <f t="shared" si="25"/>
        <v>3695.3885973615197</v>
      </c>
      <c r="E298" s="44">
        <f t="shared" si="28"/>
        <v>-1440.2382626071751</v>
      </c>
      <c r="F298" s="44">
        <f t="shared" si="29"/>
        <v>-317929.19134801789</v>
      </c>
      <c r="G298" s="5"/>
    </row>
    <row r="299" spans="1:7" x14ac:dyDescent="0.25">
      <c r="A299" s="45">
        <f t="shared" ca="1" si="26"/>
        <v>50222</v>
      </c>
      <c r="B299">
        <f t="shared" si="27"/>
        <v>290</v>
      </c>
      <c r="C299" s="44">
        <f t="shared" si="24"/>
        <v>2255.1503347543444</v>
      </c>
      <c r="D299" s="44">
        <f t="shared" si="25"/>
        <v>3712.3257950994266</v>
      </c>
      <c r="E299" s="44">
        <f t="shared" si="28"/>
        <v>-1457.175460345082</v>
      </c>
      <c r="F299" s="44">
        <f t="shared" si="29"/>
        <v>-321641.51714311732</v>
      </c>
      <c r="G299" s="5"/>
    </row>
    <row r="300" spans="1:7" x14ac:dyDescent="0.25">
      <c r="A300" s="45">
        <f t="shared" ca="1" si="26"/>
        <v>50253</v>
      </c>
      <c r="B300">
        <f t="shared" si="27"/>
        <v>291</v>
      </c>
      <c r="C300" s="44">
        <f t="shared" si="24"/>
        <v>2255.1503347543444</v>
      </c>
      <c r="D300" s="44">
        <f t="shared" si="25"/>
        <v>3729.3406216602989</v>
      </c>
      <c r="E300" s="44">
        <f t="shared" si="28"/>
        <v>-1474.1902869059545</v>
      </c>
      <c r="F300" s="44">
        <f t="shared" si="29"/>
        <v>-325370.85776477761</v>
      </c>
      <c r="G300" s="5"/>
    </row>
    <row r="301" spans="1:7" x14ac:dyDescent="0.25">
      <c r="A301" s="45">
        <f t="shared" ca="1" si="26"/>
        <v>50284</v>
      </c>
      <c r="B301">
        <f t="shared" si="27"/>
        <v>292</v>
      </c>
      <c r="C301" s="44">
        <f t="shared" si="24"/>
        <v>2255.1503347543444</v>
      </c>
      <c r="D301" s="44">
        <f t="shared" si="25"/>
        <v>3746.4334328429086</v>
      </c>
      <c r="E301" s="44">
        <f t="shared" si="28"/>
        <v>-1491.283098088564</v>
      </c>
      <c r="F301" s="44">
        <f t="shared" si="29"/>
        <v>-329117.29119762051</v>
      </c>
      <c r="G301" s="5"/>
    </row>
    <row r="302" spans="1:7" x14ac:dyDescent="0.25">
      <c r="A302" s="45">
        <f t="shared" ca="1" si="26"/>
        <v>50314</v>
      </c>
      <c r="B302">
        <f t="shared" si="27"/>
        <v>293</v>
      </c>
      <c r="C302" s="44">
        <f t="shared" si="24"/>
        <v>2255.1503347543444</v>
      </c>
      <c r="D302" s="44">
        <f t="shared" si="25"/>
        <v>3763.6045860767717</v>
      </c>
      <c r="E302" s="44">
        <f t="shared" si="28"/>
        <v>-1508.4542513224274</v>
      </c>
      <c r="F302" s="44">
        <f t="shared" si="29"/>
        <v>-332880.89578369725</v>
      </c>
      <c r="G302" s="5"/>
    </row>
    <row r="303" spans="1:7" x14ac:dyDescent="0.25">
      <c r="A303" s="45">
        <f t="shared" ca="1" si="26"/>
        <v>50345</v>
      </c>
      <c r="B303">
        <f t="shared" si="27"/>
        <v>294</v>
      </c>
      <c r="C303" s="44">
        <f t="shared" si="24"/>
        <v>2255.1503347543444</v>
      </c>
      <c r="D303" s="44">
        <f t="shared" si="25"/>
        <v>3780.8544404296235</v>
      </c>
      <c r="E303" s="44">
        <f t="shared" si="28"/>
        <v>-1525.7041056752792</v>
      </c>
      <c r="F303" s="44">
        <f t="shared" si="29"/>
        <v>-336661.75022412685</v>
      </c>
      <c r="G303" s="5"/>
    </row>
    <row r="304" spans="1:7" x14ac:dyDescent="0.25">
      <c r="A304" s="45">
        <f t="shared" ca="1" si="26"/>
        <v>50375</v>
      </c>
      <c r="B304">
        <f t="shared" si="27"/>
        <v>295</v>
      </c>
      <c r="C304" s="44">
        <f t="shared" si="24"/>
        <v>2255.1503347543444</v>
      </c>
      <c r="D304" s="44">
        <f t="shared" si="25"/>
        <v>3798.1833566149257</v>
      </c>
      <c r="E304" s="44">
        <f t="shared" si="28"/>
        <v>-1543.0330218605814</v>
      </c>
      <c r="F304" s="44">
        <f t="shared" si="29"/>
        <v>-340459.93358074175</v>
      </c>
      <c r="G304" s="5"/>
    </row>
    <row r="305" spans="1:7" x14ac:dyDescent="0.25">
      <c r="A305" s="45">
        <f t="shared" ca="1" si="26"/>
        <v>50406</v>
      </c>
      <c r="B305">
        <f t="shared" si="27"/>
        <v>296</v>
      </c>
      <c r="C305" s="44">
        <f t="shared" si="24"/>
        <v>2255.1503347543444</v>
      </c>
      <c r="D305" s="44">
        <f t="shared" si="25"/>
        <v>3815.5916969994105</v>
      </c>
      <c r="E305" s="44">
        <f t="shared" si="28"/>
        <v>-1560.4413622450663</v>
      </c>
      <c r="F305" s="44">
        <f t="shared" si="29"/>
        <v>-344275.52527774114</v>
      </c>
      <c r="G305" s="5"/>
    </row>
    <row r="306" spans="1:7" x14ac:dyDescent="0.25">
      <c r="A306" s="45">
        <f t="shared" ca="1" si="26"/>
        <v>50437</v>
      </c>
      <c r="B306">
        <f t="shared" si="27"/>
        <v>297</v>
      </c>
      <c r="C306" s="44">
        <f t="shared" si="24"/>
        <v>2255.1503347543444</v>
      </c>
      <c r="D306" s="44">
        <f t="shared" si="25"/>
        <v>3833.0798256106582</v>
      </c>
      <c r="E306" s="44">
        <f t="shared" si="28"/>
        <v>-1577.9294908563136</v>
      </c>
      <c r="F306" s="44">
        <f t="shared" si="29"/>
        <v>-348108.60510335182</v>
      </c>
      <c r="G306" s="5"/>
    </row>
    <row r="307" spans="1:7" x14ac:dyDescent="0.25">
      <c r="A307" s="45">
        <f t="shared" ca="1" si="26"/>
        <v>50465</v>
      </c>
      <c r="B307">
        <f t="shared" si="27"/>
        <v>298</v>
      </c>
      <c r="C307" s="44">
        <f t="shared" si="24"/>
        <v>2255.1503347543444</v>
      </c>
      <c r="D307" s="44">
        <f t="shared" si="25"/>
        <v>3850.6481081447068</v>
      </c>
      <c r="E307" s="44">
        <f t="shared" si="28"/>
        <v>-1595.4977733903625</v>
      </c>
      <c r="F307" s="44">
        <f t="shared" si="29"/>
        <v>-351959.25321149651</v>
      </c>
      <c r="G307" s="5"/>
    </row>
    <row r="308" spans="1:7" x14ac:dyDescent="0.25">
      <c r="A308" s="45">
        <f t="shared" ca="1" si="26"/>
        <v>50496</v>
      </c>
      <c r="B308">
        <f t="shared" si="27"/>
        <v>299</v>
      </c>
      <c r="C308" s="44">
        <f t="shared" si="24"/>
        <v>2255.1503347543444</v>
      </c>
      <c r="D308" s="44">
        <f t="shared" si="25"/>
        <v>3868.2969119737036</v>
      </c>
      <c r="E308" s="44">
        <f t="shared" si="28"/>
        <v>-1613.146577219359</v>
      </c>
      <c r="F308" s="44">
        <f t="shared" si="29"/>
        <v>-355827.5501234702</v>
      </c>
      <c r="G308" s="5"/>
    </row>
    <row r="309" spans="1:7" x14ac:dyDescent="0.25">
      <c r="A309" s="45">
        <f t="shared" ca="1" si="26"/>
        <v>50526</v>
      </c>
      <c r="B309">
        <f t="shared" si="27"/>
        <v>300</v>
      </c>
      <c r="C309" s="44">
        <f t="shared" si="24"/>
        <v>2255.1503347543444</v>
      </c>
      <c r="D309" s="44">
        <f t="shared" si="25"/>
        <v>3886.0266061535831</v>
      </c>
      <c r="E309" s="44">
        <f t="shared" si="28"/>
        <v>-1630.8762713992385</v>
      </c>
      <c r="F309" s="44">
        <f t="shared" si="29"/>
        <v>-359713.57672962378</v>
      </c>
      <c r="G309" s="5"/>
    </row>
    <row r="310" spans="1:7" x14ac:dyDescent="0.25">
      <c r="A310" s="45">
        <f t="shared" ca="1" si="26"/>
        <v>50557</v>
      </c>
      <c r="B310">
        <f t="shared" si="27"/>
        <v>301</v>
      </c>
      <c r="C310" s="44">
        <f t="shared" si="24"/>
        <v>2255.1503347543444</v>
      </c>
      <c r="D310" s="44">
        <f t="shared" si="25"/>
        <v>3903.8375614317865</v>
      </c>
      <c r="E310" s="44">
        <f t="shared" si="28"/>
        <v>-1648.6872266774424</v>
      </c>
      <c r="F310" s="44">
        <f t="shared" si="29"/>
        <v>-363617.41429105558</v>
      </c>
      <c r="G310" s="5"/>
    </row>
    <row r="311" spans="1:7" x14ac:dyDescent="0.25">
      <c r="A311" s="45">
        <f t="shared" ca="1" si="26"/>
        <v>50587</v>
      </c>
      <c r="B311">
        <f t="shared" si="27"/>
        <v>302</v>
      </c>
      <c r="C311" s="44">
        <f t="shared" si="24"/>
        <v>2255.1503347543444</v>
      </c>
      <c r="D311" s="44">
        <f t="shared" si="25"/>
        <v>3921.7301502550158</v>
      </c>
      <c r="E311" s="44">
        <f t="shared" si="28"/>
        <v>-1666.5798155006714</v>
      </c>
      <c r="F311" s="44">
        <f t="shared" si="29"/>
        <v>-367539.14444131061</v>
      </c>
      <c r="G311" s="5"/>
    </row>
    <row r="312" spans="1:7" x14ac:dyDescent="0.25">
      <c r="A312" s="45">
        <f t="shared" ca="1" si="26"/>
        <v>50618</v>
      </c>
      <c r="B312">
        <f t="shared" si="27"/>
        <v>303</v>
      </c>
      <c r="C312" s="44">
        <f t="shared" si="24"/>
        <v>2255.1503347543444</v>
      </c>
      <c r="D312" s="44">
        <f t="shared" si="25"/>
        <v>3939.704746777018</v>
      </c>
      <c r="E312" s="44">
        <f t="shared" si="28"/>
        <v>-1684.5544120226737</v>
      </c>
      <c r="F312" s="44">
        <f t="shared" si="29"/>
        <v>-371478.84918808762</v>
      </c>
      <c r="G312" s="5"/>
    </row>
    <row r="313" spans="1:7" x14ac:dyDescent="0.25">
      <c r="A313" s="45">
        <f t="shared" ca="1" si="26"/>
        <v>50649</v>
      </c>
      <c r="B313">
        <f t="shared" si="27"/>
        <v>304</v>
      </c>
      <c r="C313" s="44">
        <f t="shared" si="24"/>
        <v>2255.1503347543444</v>
      </c>
      <c r="D313" s="44">
        <f t="shared" si="25"/>
        <v>3957.7617268664126</v>
      </c>
      <c r="E313" s="44">
        <f t="shared" si="28"/>
        <v>-1702.6113921120682</v>
      </c>
      <c r="F313" s="44">
        <f t="shared" si="29"/>
        <v>-375436.61091495404</v>
      </c>
      <c r="G313" s="5"/>
    </row>
    <row r="314" spans="1:7" x14ac:dyDescent="0.25">
      <c r="A314" s="45">
        <f t="shared" ca="1" si="26"/>
        <v>50679</v>
      </c>
      <c r="B314">
        <f t="shared" si="27"/>
        <v>305</v>
      </c>
      <c r="C314" s="44">
        <f t="shared" si="24"/>
        <v>2255.1503347543444</v>
      </c>
      <c r="D314" s="44">
        <f t="shared" si="25"/>
        <v>3975.9014681145504</v>
      </c>
      <c r="E314" s="44">
        <f t="shared" si="28"/>
        <v>-1720.751133360206</v>
      </c>
      <c r="F314" s="44">
        <f t="shared" si="29"/>
        <v>-379412.51238306862</v>
      </c>
      <c r="G314" s="5"/>
    </row>
    <row r="315" spans="1:7" x14ac:dyDescent="0.25">
      <c r="A315" s="45">
        <f t="shared" ca="1" si="26"/>
        <v>50710</v>
      </c>
      <c r="B315">
        <f t="shared" si="27"/>
        <v>306</v>
      </c>
      <c r="C315" s="44">
        <f t="shared" si="24"/>
        <v>2255.1503347543444</v>
      </c>
      <c r="D315" s="44">
        <f t="shared" si="25"/>
        <v>3994.1243498434087</v>
      </c>
      <c r="E315" s="44">
        <f t="shared" si="28"/>
        <v>-1738.9740150890646</v>
      </c>
      <c r="F315" s="44">
        <f t="shared" si="29"/>
        <v>-383406.63673291204</v>
      </c>
      <c r="G315" s="5"/>
    </row>
    <row r="316" spans="1:7" x14ac:dyDescent="0.25">
      <c r="A316" s="45">
        <f t="shared" ca="1" si="26"/>
        <v>50740</v>
      </c>
      <c r="B316">
        <f t="shared" si="27"/>
        <v>307</v>
      </c>
      <c r="C316" s="44">
        <f t="shared" si="24"/>
        <v>2255.1503347543444</v>
      </c>
      <c r="D316" s="44">
        <f t="shared" si="25"/>
        <v>4012.4307531135246</v>
      </c>
      <c r="E316" s="44">
        <f t="shared" si="28"/>
        <v>-1757.2804183591802</v>
      </c>
      <c r="F316" s="44">
        <f t="shared" si="29"/>
        <v>-387419.06748602557</v>
      </c>
      <c r="G316" s="5"/>
    </row>
    <row r="317" spans="1:7" x14ac:dyDescent="0.25">
      <c r="A317" s="45">
        <f t="shared" ca="1" si="26"/>
        <v>50771</v>
      </c>
      <c r="B317">
        <f t="shared" si="27"/>
        <v>308</v>
      </c>
      <c r="C317" s="44">
        <f t="shared" si="24"/>
        <v>2255.1503347543444</v>
      </c>
      <c r="D317" s="44">
        <f t="shared" si="25"/>
        <v>4030.8210607319616</v>
      </c>
      <c r="E317" s="44">
        <f t="shared" si="28"/>
        <v>-1775.6707259776172</v>
      </c>
      <c r="F317" s="44">
        <f t="shared" si="29"/>
        <v>-391449.88854675752</v>
      </c>
      <c r="G317" s="5"/>
    </row>
    <row r="318" spans="1:7" x14ac:dyDescent="0.25">
      <c r="A318" s="45">
        <f t="shared" ca="1" si="26"/>
        <v>50802</v>
      </c>
      <c r="B318">
        <f t="shared" si="27"/>
        <v>309</v>
      </c>
      <c r="C318" s="44">
        <f t="shared" si="24"/>
        <v>2255.1503347543444</v>
      </c>
      <c r="D318" s="44">
        <f t="shared" si="25"/>
        <v>4049.2956572603161</v>
      </c>
      <c r="E318" s="44">
        <f t="shared" si="28"/>
        <v>-1794.145322505972</v>
      </c>
      <c r="F318" s="44">
        <f t="shared" si="29"/>
        <v>-395499.18420401786</v>
      </c>
      <c r="G318" s="5"/>
    </row>
    <row r="319" spans="1:7" x14ac:dyDescent="0.25">
      <c r="A319" s="45">
        <f t="shared" ca="1" si="26"/>
        <v>50830</v>
      </c>
      <c r="B319">
        <f t="shared" si="27"/>
        <v>310</v>
      </c>
      <c r="C319" s="44">
        <f t="shared" si="24"/>
        <v>2255.1503347543444</v>
      </c>
      <c r="D319" s="44">
        <f t="shared" si="25"/>
        <v>4067.8549290227593</v>
      </c>
      <c r="E319" s="44">
        <f t="shared" si="28"/>
        <v>-1812.7045942684151</v>
      </c>
      <c r="F319" s="44">
        <f t="shared" si="29"/>
        <v>-399567.03913304064</v>
      </c>
      <c r="G319" s="5"/>
    </row>
    <row r="320" spans="1:7" x14ac:dyDescent="0.25">
      <c r="A320" s="45">
        <f t="shared" ca="1" si="26"/>
        <v>50861</v>
      </c>
      <c r="B320">
        <f t="shared" si="27"/>
        <v>311</v>
      </c>
      <c r="C320" s="44">
        <f t="shared" si="24"/>
        <v>2255.1503347543444</v>
      </c>
      <c r="D320" s="44">
        <f t="shared" si="25"/>
        <v>4086.4992641141143</v>
      </c>
      <c r="E320" s="44">
        <f t="shared" si="28"/>
        <v>-1831.3489293597697</v>
      </c>
      <c r="F320" s="44">
        <f t="shared" si="29"/>
        <v>-403653.53839715477</v>
      </c>
      <c r="G320" s="5"/>
    </row>
    <row r="321" spans="1:7" x14ac:dyDescent="0.25">
      <c r="A321" s="45">
        <f t="shared" ca="1" si="26"/>
        <v>50891</v>
      </c>
      <c r="B321">
        <f t="shared" si="27"/>
        <v>312</v>
      </c>
      <c r="C321" s="44">
        <f t="shared" si="24"/>
        <v>2255.1503347543444</v>
      </c>
      <c r="D321" s="44">
        <f t="shared" si="25"/>
        <v>4105.2290524079708</v>
      </c>
      <c r="E321" s="44">
        <f t="shared" si="28"/>
        <v>-1850.078717653626</v>
      </c>
      <c r="F321" s="44">
        <f t="shared" si="29"/>
        <v>-407758.76744956273</v>
      </c>
      <c r="G321" s="5"/>
    </row>
    <row r="322" spans="1:7" x14ac:dyDescent="0.25">
      <c r="A322" s="45">
        <f t="shared" ca="1" si="26"/>
        <v>50922</v>
      </c>
      <c r="B322">
        <f t="shared" si="27"/>
        <v>313</v>
      </c>
      <c r="C322" s="44">
        <f t="shared" si="24"/>
        <v>2255.1503347543444</v>
      </c>
      <c r="D322" s="44">
        <f t="shared" si="25"/>
        <v>4124.0446855648406</v>
      </c>
      <c r="E322" s="44">
        <f t="shared" si="28"/>
        <v>-1868.8943508104958</v>
      </c>
      <c r="F322" s="44">
        <f t="shared" si="29"/>
        <v>-411882.81213512755</v>
      </c>
      <c r="G322" s="5"/>
    </row>
    <row r="323" spans="1:7" x14ac:dyDescent="0.25">
      <c r="A323" s="45">
        <f t="shared" ca="1" si="26"/>
        <v>50952</v>
      </c>
      <c r="B323">
        <f t="shared" si="27"/>
        <v>314</v>
      </c>
      <c r="C323" s="44">
        <f t="shared" si="24"/>
        <v>2255.1503347543444</v>
      </c>
      <c r="D323" s="44">
        <f t="shared" si="25"/>
        <v>4142.9465570403454</v>
      </c>
      <c r="E323" s="44">
        <f t="shared" si="28"/>
        <v>-1887.7962222860012</v>
      </c>
      <c r="F323" s="44">
        <f t="shared" si="29"/>
        <v>-416025.75869216787</v>
      </c>
      <c r="G323" s="5"/>
    </row>
    <row r="324" spans="1:7" x14ac:dyDescent="0.25">
      <c r="A324" s="45">
        <f t="shared" ca="1" si="26"/>
        <v>50983</v>
      </c>
      <c r="B324">
        <f t="shared" si="27"/>
        <v>315</v>
      </c>
      <c r="C324" s="44">
        <f t="shared" si="24"/>
        <v>2255.1503347543444</v>
      </c>
      <c r="D324" s="44">
        <f t="shared" si="25"/>
        <v>4161.9350620934474</v>
      </c>
      <c r="E324" s="44">
        <f t="shared" si="28"/>
        <v>-1906.7847273391028</v>
      </c>
      <c r="F324" s="44">
        <f t="shared" si="29"/>
        <v>-420187.6937542613</v>
      </c>
      <c r="G324" s="5"/>
    </row>
    <row r="325" spans="1:7" x14ac:dyDescent="0.25">
      <c r="A325" s="45">
        <f t="shared" ca="1" si="26"/>
        <v>51014</v>
      </c>
      <c r="B325">
        <f t="shared" si="27"/>
        <v>316</v>
      </c>
      <c r="C325" s="44">
        <f t="shared" si="24"/>
        <v>2255.1503347543444</v>
      </c>
      <c r="D325" s="44">
        <f t="shared" si="25"/>
        <v>4181.0105977947087</v>
      </c>
      <c r="E325" s="44">
        <f t="shared" si="28"/>
        <v>-1925.8602630403643</v>
      </c>
      <c r="F325" s="44">
        <f t="shared" si="29"/>
        <v>-424368.70435205603</v>
      </c>
      <c r="G325" s="5"/>
    </row>
    <row r="326" spans="1:7" x14ac:dyDescent="0.25">
      <c r="A326" s="45">
        <f t="shared" ca="1" si="26"/>
        <v>51044</v>
      </c>
      <c r="B326">
        <f t="shared" si="27"/>
        <v>317</v>
      </c>
      <c r="C326" s="44">
        <f t="shared" si="24"/>
        <v>2255.1503347543444</v>
      </c>
      <c r="D326" s="44">
        <f t="shared" si="25"/>
        <v>4200.1735630346011</v>
      </c>
      <c r="E326" s="44">
        <f t="shared" si="28"/>
        <v>-1945.0232282802567</v>
      </c>
      <c r="F326" s="44">
        <f t="shared" si="29"/>
        <v>-428568.87791509065</v>
      </c>
      <c r="G326" s="5"/>
    </row>
    <row r="327" spans="1:7" x14ac:dyDescent="0.25">
      <c r="A327" s="45">
        <f t="shared" ca="1" si="26"/>
        <v>51075</v>
      </c>
      <c r="B327">
        <f t="shared" si="27"/>
        <v>318</v>
      </c>
      <c r="C327" s="44">
        <f t="shared" si="24"/>
        <v>2255.1503347543444</v>
      </c>
      <c r="D327" s="44">
        <f t="shared" si="25"/>
        <v>4219.4243585318436</v>
      </c>
      <c r="E327" s="44">
        <f t="shared" si="28"/>
        <v>-1964.2740237774988</v>
      </c>
      <c r="F327" s="44">
        <f t="shared" si="29"/>
        <v>-432788.30227362248</v>
      </c>
      <c r="G327" s="5"/>
    </row>
    <row r="328" spans="1:7" x14ac:dyDescent="0.25">
      <c r="A328" s="45">
        <f t="shared" ca="1" si="26"/>
        <v>51105</v>
      </c>
      <c r="B328">
        <f t="shared" si="27"/>
        <v>319</v>
      </c>
      <c r="C328" s="44">
        <f t="shared" si="24"/>
        <v>2255.1503347543444</v>
      </c>
      <c r="D328" s="44">
        <f t="shared" si="25"/>
        <v>4238.7633868417806</v>
      </c>
      <c r="E328" s="44">
        <f t="shared" si="28"/>
        <v>-1983.6130520874365</v>
      </c>
      <c r="F328" s="44">
        <f t="shared" si="29"/>
        <v>-437027.06566046429</v>
      </c>
      <c r="G328" s="5"/>
    </row>
    <row r="329" spans="1:7" x14ac:dyDescent="0.25">
      <c r="A329" s="45">
        <f t="shared" ca="1" si="26"/>
        <v>51136</v>
      </c>
      <c r="B329">
        <f t="shared" si="27"/>
        <v>320</v>
      </c>
      <c r="C329" s="44">
        <f t="shared" si="24"/>
        <v>2255.1503347543444</v>
      </c>
      <c r="D329" s="44">
        <f t="shared" si="25"/>
        <v>4258.1910523648057</v>
      </c>
      <c r="E329" s="44">
        <f t="shared" si="28"/>
        <v>-2003.0407176104613</v>
      </c>
      <c r="F329" s="44">
        <f t="shared" si="29"/>
        <v>-441285.25671282911</v>
      </c>
      <c r="G329" s="5"/>
    </row>
    <row r="330" spans="1:7" x14ac:dyDescent="0.25">
      <c r="A330" s="45">
        <f t="shared" ca="1" si="26"/>
        <v>51167</v>
      </c>
      <c r="B330">
        <f t="shared" si="27"/>
        <v>321</v>
      </c>
      <c r="C330" s="44">
        <f t="shared" si="24"/>
        <v>2255.1503347543444</v>
      </c>
      <c r="D330" s="44">
        <f t="shared" si="25"/>
        <v>4277.7077613548108</v>
      </c>
      <c r="E330" s="44">
        <f t="shared" si="28"/>
        <v>-2022.5574266004667</v>
      </c>
      <c r="F330" s="44">
        <f t="shared" si="29"/>
        <v>-445562.96447418391</v>
      </c>
      <c r="G330" s="5"/>
    </row>
    <row r="331" spans="1:7" x14ac:dyDescent="0.25">
      <c r="A331" s="45">
        <f t="shared" ca="1" si="26"/>
        <v>51196</v>
      </c>
      <c r="B331">
        <f t="shared" si="27"/>
        <v>322</v>
      </c>
      <c r="C331" s="44">
        <f t="shared" ref="C331:C369" si="30">-PMT($C$4/12,$C$5,$C$3,0)</f>
        <v>2255.1503347543444</v>
      </c>
      <c r="D331" s="44">
        <f t="shared" ref="D331:D369" si="31">C331-E331</f>
        <v>4297.3139219276873</v>
      </c>
      <c r="E331" s="44">
        <f t="shared" si="28"/>
        <v>-2042.1635871733429</v>
      </c>
      <c r="F331" s="44">
        <f t="shared" si="29"/>
        <v>-449860.27839611162</v>
      </c>
      <c r="G331" s="5"/>
    </row>
    <row r="332" spans="1:7" x14ac:dyDescent="0.25">
      <c r="A332" s="45">
        <f t="shared" ref="A332:A369" ca="1" si="32">DATE(YEAR(A331),MONTH(A331)+1,1)</f>
        <v>51227</v>
      </c>
      <c r="B332">
        <f t="shared" ref="B332:B369" si="33">B331+1</f>
        <v>323</v>
      </c>
      <c r="C332" s="44">
        <f t="shared" si="30"/>
        <v>2255.1503347543444</v>
      </c>
      <c r="D332" s="44">
        <f t="shared" si="31"/>
        <v>4317.0099440698559</v>
      </c>
      <c r="E332" s="44">
        <f t="shared" ref="E332:E369" si="34">($C$4/12)*F331</f>
        <v>-2061.8596093155115</v>
      </c>
      <c r="F332" s="44">
        <f t="shared" si="29"/>
        <v>-454177.28834018146</v>
      </c>
      <c r="G332" s="5"/>
    </row>
    <row r="333" spans="1:7" x14ac:dyDescent="0.25">
      <c r="A333" s="45">
        <f t="shared" ca="1" si="32"/>
        <v>51257</v>
      </c>
      <c r="B333">
        <f t="shared" si="33"/>
        <v>324</v>
      </c>
      <c r="C333" s="44">
        <f t="shared" si="30"/>
        <v>2255.1503347543444</v>
      </c>
      <c r="D333" s="44">
        <f t="shared" si="31"/>
        <v>4336.7962396468429</v>
      </c>
      <c r="E333" s="44">
        <f t="shared" si="34"/>
        <v>-2081.6459048924985</v>
      </c>
      <c r="F333" s="44">
        <f t="shared" si="29"/>
        <v>-458514.08457982831</v>
      </c>
      <c r="G333" s="5"/>
    </row>
    <row r="334" spans="1:7" x14ac:dyDescent="0.25">
      <c r="A334" s="45">
        <f t="shared" ca="1" si="32"/>
        <v>51288</v>
      </c>
      <c r="B334">
        <f t="shared" si="33"/>
        <v>325</v>
      </c>
      <c r="C334" s="44">
        <f t="shared" si="30"/>
        <v>2255.1503347543444</v>
      </c>
      <c r="D334" s="44">
        <f t="shared" si="31"/>
        <v>4356.6732224118914</v>
      </c>
      <c r="E334" s="44">
        <f t="shared" si="34"/>
        <v>-2101.5228876575466</v>
      </c>
      <c r="F334" s="44">
        <f t="shared" ref="F334:F369" si="35">F333-D334</f>
        <v>-462870.7578022402</v>
      </c>
      <c r="G334" s="5"/>
    </row>
    <row r="335" spans="1:7" x14ac:dyDescent="0.25">
      <c r="A335" s="45">
        <f t="shared" ca="1" si="32"/>
        <v>51318</v>
      </c>
      <c r="B335">
        <f t="shared" si="33"/>
        <v>326</v>
      </c>
      <c r="C335" s="44">
        <f t="shared" si="30"/>
        <v>2255.1503347543444</v>
      </c>
      <c r="D335" s="44">
        <f t="shared" si="31"/>
        <v>4376.6413080146122</v>
      </c>
      <c r="E335" s="44">
        <f t="shared" si="34"/>
        <v>-2121.4909732602678</v>
      </c>
      <c r="F335" s="44">
        <f t="shared" si="35"/>
        <v>-467247.39911025483</v>
      </c>
      <c r="G335" s="5"/>
    </row>
    <row r="336" spans="1:7" x14ac:dyDescent="0.25">
      <c r="A336" s="45">
        <f t="shared" ca="1" si="32"/>
        <v>51349</v>
      </c>
      <c r="B336">
        <f t="shared" si="33"/>
        <v>327</v>
      </c>
      <c r="C336" s="44">
        <f t="shared" si="30"/>
        <v>2255.1503347543444</v>
      </c>
      <c r="D336" s="44">
        <f t="shared" si="31"/>
        <v>4396.7009140096789</v>
      </c>
      <c r="E336" s="44">
        <f t="shared" si="34"/>
        <v>-2141.5505792553345</v>
      </c>
      <c r="F336" s="44">
        <f t="shared" si="35"/>
        <v>-471644.10002426454</v>
      </c>
      <c r="G336" s="5"/>
    </row>
    <row r="337" spans="1:7" x14ac:dyDescent="0.25">
      <c r="A337" s="45">
        <f t="shared" ca="1" si="32"/>
        <v>51380</v>
      </c>
      <c r="B337">
        <f t="shared" si="33"/>
        <v>328</v>
      </c>
      <c r="C337" s="44">
        <f t="shared" si="30"/>
        <v>2255.1503347543444</v>
      </c>
      <c r="D337" s="44">
        <f t="shared" si="31"/>
        <v>4416.8524598655567</v>
      </c>
      <c r="E337" s="44">
        <f t="shared" si="34"/>
        <v>-2161.7021251112124</v>
      </c>
      <c r="F337" s="44">
        <f t="shared" si="35"/>
        <v>-476060.9524841301</v>
      </c>
      <c r="G337" s="5"/>
    </row>
    <row r="338" spans="1:7" x14ac:dyDescent="0.25">
      <c r="A338" s="45">
        <f t="shared" ca="1" si="32"/>
        <v>51410</v>
      </c>
      <c r="B338">
        <f t="shared" si="33"/>
        <v>329</v>
      </c>
      <c r="C338" s="44">
        <f t="shared" si="30"/>
        <v>2255.1503347543444</v>
      </c>
      <c r="D338" s="44">
        <f t="shared" si="31"/>
        <v>4437.0963669732737</v>
      </c>
      <c r="E338" s="44">
        <f t="shared" si="34"/>
        <v>-2181.9460322189298</v>
      </c>
      <c r="F338" s="44">
        <f t="shared" si="35"/>
        <v>-480498.04885110341</v>
      </c>
      <c r="G338" s="5"/>
    </row>
    <row r="339" spans="1:7" x14ac:dyDescent="0.25">
      <c r="A339" s="45">
        <f t="shared" ca="1" si="32"/>
        <v>51441</v>
      </c>
      <c r="B339">
        <f t="shared" si="33"/>
        <v>330</v>
      </c>
      <c r="C339" s="44">
        <f t="shared" si="30"/>
        <v>2255.1503347543444</v>
      </c>
      <c r="D339" s="44">
        <f t="shared" si="31"/>
        <v>4457.4330586552351</v>
      </c>
      <c r="E339" s="44">
        <f t="shared" si="34"/>
        <v>-2202.2827239008907</v>
      </c>
      <c r="F339" s="44">
        <f t="shared" si="35"/>
        <v>-484955.48190975864</v>
      </c>
      <c r="G339" s="5"/>
    </row>
    <row r="340" spans="1:7" x14ac:dyDescent="0.25">
      <c r="A340" s="45">
        <f t="shared" ca="1" si="32"/>
        <v>51471</v>
      </c>
      <c r="B340">
        <f t="shared" si="33"/>
        <v>331</v>
      </c>
      <c r="C340" s="44">
        <f t="shared" si="30"/>
        <v>2255.1503347543444</v>
      </c>
      <c r="D340" s="44">
        <f t="shared" si="31"/>
        <v>4477.8629601740713</v>
      </c>
      <c r="E340" s="44">
        <f t="shared" si="34"/>
        <v>-2222.7126254197269</v>
      </c>
      <c r="F340" s="44">
        <f t="shared" si="35"/>
        <v>-489433.34486993274</v>
      </c>
      <c r="G340" s="5"/>
    </row>
    <row r="341" spans="1:7" x14ac:dyDescent="0.25">
      <c r="A341" s="45">
        <f t="shared" ca="1" si="32"/>
        <v>51502</v>
      </c>
      <c r="B341">
        <f t="shared" si="33"/>
        <v>332</v>
      </c>
      <c r="C341" s="44">
        <f t="shared" si="30"/>
        <v>2255.1503347543444</v>
      </c>
      <c r="D341" s="44">
        <f t="shared" si="31"/>
        <v>4498.3864987415363</v>
      </c>
      <c r="E341" s="44">
        <f t="shared" si="34"/>
        <v>-2243.236163987192</v>
      </c>
      <c r="F341" s="44">
        <f t="shared" si="35"/>
        <v>-493931.73136867426</v>
      </c>
      <c r="G341" s="5"/>
    </row>
    <row r="342" spans="1:7" x14ac:dyDescent="0.25">
      <c r="A342" s="45">
        <f t="shared" ca="1" si="32"/>
        <v>51533</v>
      </c>
      <c r="B342">
        <f t="shared" si="33"/>
        <v>333</v>
      </c>
      <c r="C342" s="44">
        <f t="shared" si="30"/>
        <v>2255.1503347543444</v>
      </c>
      <c r="D342" s="44">
        <f t="shared" si="31"/>
        <v>4519.0041035274353</v>
      </c>
      <c r="E342" s="44">
        <f t="shared" si="34"/>
        <v>-2263.8537687730905</v>
      </c>
      <c r="F342" s="44">
        <f t="shared" si="35"/>
        <v>-498450.73547220172</v>
      </c>
      <c r="G342" s="5"/>
    </row>
    <row r="343" spans="1:7" x14ac:dyDescent="0.25">
      <c r="A343" s="45">
        <f t="shared" ca="1" si="32"/>
        <v>51561</v>
      </c>
      <c r="B343">
        <f t="shared" si="33"/>
        <v>334</v>
      </c>
      <c r="C343" s="44">
        <f t="shared" si="30"/>
        <v>2255.1503347543444</v>
      </c>
      <c r="D343" s="44">
        <f t="shared" si="31"/>
        <v>4539.7162056686029</v>
      </c>
      <c r="E343" s="44">
        <f t="shared" si="34"/>
        <v>-2284.5658709142581</v>
      </c>
      <c r="F343" s="44">
        <f t="shared" si="35"/>
        <v>-502990.4516778703</v>
      </c>
      <c r="G343" s="5"/>
    </row>
    <row r="344" spans="1:7" x14ac:dyDescent="0.25">
      <c r="A344" s="45">
        <f t="shared" ca="1" si="32"/>
        <v>51592</v>
      </c>
      <c r="B344">
        <f t="shared" si="33"/>
        <v>335</v>
      </c>
      <c r="C344" s="44">
        <f t="shared" si="30"/>
        <v>2255.1503347543444</v>
      </c>
      <c r="D344" s="44">
        <f t="shared" si="31"/>
        <v>4560.5232382779168</v>
      </c>
      <c r="E344" s="44">
        <f t="shared" si="34"/>
        <v>-2305.3729035235724</v>
      </c>
      <c r="F344" s="44">
        <f t="shared" si="35"/>
        <v>-507550.97491614823</v>
      </c>
      <c r="G344" s="5"/>
    </row>
    <row r="345" spans="1:7" x14ac:dyDescent="0.25">
      <c r="A345" s="45">
        <f t="shared" ca="1" si="32"/>
        <v>51622</v>
      </c>
      <c r="B345">
        <f t="shared" si="33"/>
        <v>336</v>
      </c>
      <c r="C345" s="44">
        <f t="shared" si="30"/>
        <v>2255.1503347543444</v>
      </c>
      <c r="D345" s="44">
        <f t="shared" si="31"/>
        <v>4581.4256364533576</v>
      </c>
      <c r="E345" s="44">
        <f t="shared" si="34"/>
        <v>-2326.2753016990127</v>
      </c>
      <c r="F345" s="44">
        <f t="shared" si="35"/>
        <v>-512132.40055260161</v>
      </c>
      <c r="G345" s="5"/>
    </row>
    <row r="346" spans="1:7" x14ac:dyDescent="0.25">
      <c r="A346" s="45">
        <f t="shared" ca="1" si="32"/>
        <v>51653</v>
      </c>
      <c r="B346">
        <f t="shared" si="33"/>
        <v>337</v>
      </c>
      <c r="C346" s="44">
        <f t="shared" si="30"/>
        <v>2255.1503347543444</v>
      </c>
      <c r="D346" s="44">
        <f t="shared" si="31"/>
        <v>4602.4238372871023</v>
      </c>
      <c r="E346" s="44">
        <f t="shared" si="34"/>
        <v>-2347.2735025327574</v>
      </c>
      <c r="F346" s="44">
        <f t="shared" si="35"/>
        <v>-516734.82438988873</v>
      </c>
      <c r="G346" s="5"/>
    </row>
    <row r="347" spans="1:7" x14ac:dyDescent="0.25">
      <c r="A347" s="45">
        <f t="shared" ca="1" si="32"/>
        <v>51683</v>
      </c>
      <c r="B347">
        <f t="shared" si="33"/>
        <v>338</v>
      </c>
      <c r="C347" s="44">
        <f t="shared" si="30"/>
        <v>2255.1503347543444</v>
      </c>
      <c r="D347" s="44">
        <f t="shared" si="31"/>
        <v>4623.5182798746682</v>
      </c>
      <c r="E347" s="44">
        <f t="shared" si="34"/>
        <v>-2368.3679451203234</v>
      </c>
      <c r="F347" s="44">
        <f t="shared" si="35"/>
        <v>-521358.34266976337</v>
      </c>
      <c r="G347" s="5"/>
    </row>
    <row r="348" spans="1:7" x14ac:dyDescent="0.25">
      <c r="A348" s="45">
        <f t="shared" ca="1" si="32"/>
        <v>51714</v>
      </c>
      <c r="B348">
        <f t="shared" si="33"/>
        <v>339</v>
      </c>
      <c r="C348" s="44">
        <f t="shared" si="30"/>
        <v>2255.1503347543444</v>
      </c>
      <c r="D348" s="44">
        <f t="shared" si="31"/>
        <v>4644.7094053240926</v>
      </c>
      <c r="E348" s="44">
        <f t="shared" si="34"/>
        <v>-2389.5590705697487</v>
      </c>
      <c r="F348" s="44">
        <f t="shared" si="35"/>
        <v>-526003.05207508744</v>
      </c>
      <c r="G348" s="5"/>
    </row>
    <row r="349" spans="1:7" x14ac:dyDescent="0.25">
      <c r="A349" s="45">
        <f t="shared" ca="1" si="32"/>
        <v>51745</v>
      </c>
      <c r="B349">
        <f t="shared" si="33"/>
        <v>340</v>
      </c>
      <c r="C349" s="44">
        <f t="shared" si="30"/>
        <v>2255.1503347543444</v>
      </c>
      <c r="D349" s="44">
        <f t="shared" si="31"/>
        <v>4665.997656765162</v>
      </c>
      <c r="E349" s="44">
        <f t="shared" si="34"/>
        <v>-2410.8473220108176</v>
      </c>
      <c r="F349" s="44">
        <f t="shared" si="35"/>
        <v>-530669.0497318526</v>
      </c>
      <c r="G349" s="5"/>
    </row>
    <row r="350" spans="1:7" x14ac:dyDescent="0.25">
      <c r="A350" s="45">
        <f t="shared" ca="1" si="32"/>
        <v>51775</v>
      </c>
      <c r="B350">
        <f t="shared" si="33"/>
        <v>341</v>
      </c>
      <c r="C350" s="44">
        <f t="shared" si="30"/>
        <v>2255.1503347543444</v>
      </c>
      <c r="D350" s="44">
        <f t="shared" si="31"/>
        <v>4687.3834793586684</v>
      </c>
      <c r="E350" s="44">
        <f t="shared" si="34"/>
        <v>-2432.2331446043245</v>
      </c>
      <c r="F350" s="44">
        <f t="shared" si="35"/>
        <v>-535356.43321121123</v>
      </c>
      <c r="G350" s="5"/>
    </row>
    <row r="351" spans="1:7" x14ac:dyDescent="0.25">
      <c r="A351" s="45">
        <f t="shared" ca="1" si="32"/>
        <v>51806</v>
      </c>
      <c r="B351">
        <f t="shared" si="33"/>
        <v>342</v>
      </c>
      <c r="C351" s="44">
        <f t="shared" si="30"/>
        <v>2255.1503347543444</v>
      </c>
      <c r="D351" s="44">
        <f t="shared" si="31"/>
        <v>4708.8673203057297</v>
      </c>
      <c r="E351" s="44">
        <f t="shared" si="34"/>
        <v>-2453.7169855513848</v>
      </c>
      <c r="F351" s="44">
        <f t="shared" si="35"/>
        <v>-540065.30053151702</v>
      </c>
      <c r="G351" s="5"/>
    </row>
    <row r="352" spans="1:7" x14ac:dyDescent="0.25">
      <c r="A352" s="45">
        <f t="shared" ca="1" si="32"/>
        <v>51836</v>
      </c>
      <c r="B352">
        <f t="shared" si="33"/>
        <v>343</v>
      </c>
      <c r="C352" s="44">
        <f t="shared" si="30"/>
        <v>2255.1503347543444</v>
      </c>
      <c r="D352" s="44">
        <f t="shared" si="31"/>
        <v>4730.4496288571308</v>
      </c>
      <c r="E352" s="44">
        <f t="shared" si="34"/>
        <v>-2475.2992941027865</v>
      </c>
      <c r="F352" s="44">
        <f t="shared" si="35"/>
        <v>-544795.7501603741</v>
      </c>
      <c r="G352" s="5"/>
    </row>
    <row r="353" spans="1:7" x14ac:dyDescent="0.25">
      <c r="A353" s="45">
        <f t="shared" ca="1" si="32"/>
        <v>51867</v>
      </c>
      <c r="B353">
        <f t="shared" si="33"/>
        <v>344</v>
      </c>
      <c r="C353" s="44">
        <f t="shared" si="30"/>
        <v>2255.1503347543444</v>
      </c>
      <c r="D353" s="44">
        <f t="shared" si="31"/>
        <v>4752.1308563227258</v>
      </c>
      <c r="E353" s="44">
        <f t="shared" si="34"/>
        <v>-2496.9805215683814</v>
      </c>
      <c r="F353" s="44">
        <f t="shared" si="35"/>
        <v>-549547.8810166968</v>
      </c>
      <c r="G353" s="5"/>
    </row>
    <row r="354" spans="1:7" x14ac:dyDescent="0.25">
      <c r="A354" s="45">
        <f t="shared" ca="1" si="32"/>
        <v>51898</v>
      </c>
      <c r="B354">
        <f t="shared" si="33"/>
        <v>345</v>
      </c>
      <c r="C354" s="44">
        <f t="shared" si="30"/>
        <v>2255.1503347543444</v>
      </c>
      <c r="D354" s="44">
        <f t="shared" si="31"/>
        <v>4773.9114560808721</v>
      </c>
      <c r="E354" s="44">
        <f t="shared" si="34"/>
        <v>-2518.7611213265272</v>
      </c>
      <c r="F354" s="44">
        <f t="shared" si="35"/>
        <v>-554321.79247277766</v>
      </c>
      <c r="G354" s="5"/>
    </row>
    <row r="355" spans="1:7" x14ac:dyDescent="0.25">
      <c r="A355" s="45">
        <f t="shared" ca="1" si="32"/>
        <v>51926</v>
      </c>
      <c r="B355">
        <f t="shared" si="33"/>
        <v>346</v>
      </c>
      <c r="C355" s="44">
        <f t="shared" si="30"/>
        <v>2255.1503347543444</v>
      </c>
      <c r="D355" s="44">
        <f t="shared" si="31"/>
        <v>4795.7918835879082</v>
      </c>
      <c r="E355" s="44">
        <f t="shared" si="34"/>
        <v>-2540.6415488335642</v>
      </c>
      <c r="F355" s="44">
        <f t="shared" si="35"/>
        <v>-559117.58435636561</v>
      </c>
      <c r="G355" s="5"/>
    </row>
    <row r="356" spans="1:7" x14ac:dyDescent="0.25">
      <c r="A356" s="45">
        <f t="shared" ca="1" si="32"/>
        <v>51957</v>
      </c>
      <c r="B356">
        <f t="shared" si="33"/>
        <v>347</v>
      </c>
      <c r="C356" s="44">
        <f t="shared" si="30"/>
        <v>2255.1503347543444</v>
      </c>
      <c r="D356" s="44">
        <f t="shared" si="31"/>
        <v>4817.7725963876874</v>
      </c>
      <c r="E356" s="44">
        <f t="shared" si="34"/>
        <v>-2562.6222616333425</v>
      </c>
      <c r="F356" s="44">
        <f t="shared" si="35"/>
        <v>-563935.35695275327</v>
      </c>
      <c r="G356" s="5"/>
    </row>
    <row r="357" spans="1:7" x14ac:dyDescent="0.25">
      <c r="A357" s="45">
        <f t="shared" ca="1" si="32"/>
        <v>51987</v>
      </c>
      <c r="B357">
        <f t="shared" si="33"/>
        <v>348</v>
      </c>
      <c r="C357" s="44">
        <f t="shared" si="30"/>
        <v>2255.1503347543444</v>
      </c>
      <c r="D357" s="44">
        <f t="shared" si="31"/>
        <v>4839.8540541211296</v>
      </c>
      <c r="E357" s="44">
        <f t="shared" si="34"/>
        <v>-2584.7037193667857</v>
      </c>
      <c r="F357" s="44">
        <f t="shared" si="35"/>
        <v>-568775.21100687445</v>
      </c>
      <c r="G357" s="5"/>
    </row>
    <row r="358" spans="1:7" x14ac:dyDescent="0.25">
      <c r="A358" s="45">
        <f t="shared" ca="1" si="32"/>
        <v>52018</v>
      </c>
      <c r="B358">
        <f t="shared" si="33"/>
        <v>349</v>
      </c>
      <c r="C358" s="44">
        <f t="shared" si="30"/>
        <v>2255.1503347543444</v>
      </c>
      <c r="D358" s="44">
        <f t="shared" si="31"/>
        <v>4862.0367185358518</v>
      </c>
      <c r="E358" s="44">
        <f t="shared" si="34"/>
        <v>-2606.8863837815079</v>
      </c>
      <c r="F358" s="44">
        <f t="shared" si="35"/>
        <v>-573637.24772541027</v>
      </c>
      <c r="G358" s="5"/>
    </row>
    <row r="359" spans="1:7" x14ac:dyDescent="0.25">
      <c r="A359" s="45">
        <f t="shared" ca="1" si="32"/>
        <v>52048</v>
      </c>
      <c r="B359">
        <f t="shared" si="33"/>
        <v>350</v>
      </c>
      <c r="C359" s="44">
        <f t="shared" si="30"/>
        <v>2255.1503347543444</v>
      </c>
      <c r="D359" s="44">
        <f t="shared" si="31"/>
        <v>4884.321053495808</v>
      </c>
      <c r="E359" s="44">
        <f t="shared" si="34"/>
        <v>-2629.1707187414636</v>
      </c>
      <c r="F359" s="44">
        <f t="shared" si="35"/>
        <v>-578521.56877890613</v>
      </c>
      <c r="G359" s="5"/>
    </row>
    <row r="360" spans="1:7" x14ac:dyDescent="0.25">
      <c r="A360" s="45">
        <f t="shared" ca="1" si="32"/>
        <v>52079</v>
      </c>
      <c r="B360">
        <f t="shared" si="33"/>
        <v>351</v>
      </c>
      <c r="C360" s="44">
        <f t="shared" si="30"/>
        <v>2255.1503347543444</v>
      </c>
      <c r="D360" s="44">
        <f t="shared" si="31"/>
        <v>4906.7075249909976</v>
      </c>
      <c r="E360" s="44">
        <f t="shared" si="34"/>
        <v>-2651.5571902366532</v>
      </c>
      <c r="F360" s="44">
        <f t="shared" si="35"/>
        <v>-583428.27630389715</v>
      </c>
      <c r="G360" s="5"/>
    </row>
    <row r="361" spans="1:7" x14ac:dyDescent="0.25">
      <c r="A361" s="45">
        <f t="shared" ca="1" si="32"/>
        <v>52110</v>
      </c>
      <c r="B361">
        <f t="shared" si="33"/>
        <v>352</v>
      </c>
      <c r="C361" s="44">
        <f t="shared" si="30"/>
        <v>2255.1503347543444</v>
      </c>
      <c r="D361" s="44">
        <f t="shared" si="31"/>
        <v>4929.1966011472068</v>
      </c>
      <c r="E361" s="44">
        <f t="shared" si="34"/>
        <v>-2674.046266392862</v>
      </c>
      <c r="F361" s="44">
        <f t="shared" si="35"/>
        <v>-588357.47290504433</v>
      </c>
      <c r="G361" s="5"/>
    </row>
    <row r="362" spans="1:7" x14ac:dyDescent="0.25">
      <c r="A362" s="45">
        <f t="shared" ca="1" si="32"/>
        <v>52140</v>
      </c>
      <c r="B362">
        <f t="shared" si="33"/>
        <v>353</v>
      </c>
      <c r="C362" s="44">
        <f t="shared" si="30"/>
        <v>2255.1503347543444</v>
      </c>
      <c r="D362" s="44">
        <f t="shared" si="31"/>
        <v>4951.7887522357978</v>
      </c>
      <c r="E362" s="44">
        <f t="shared" si="34"/>
        <v>-2696.638417481453</v>
      </c>
      <c r="F362" s="44">
        <f t="shared" si="35"/>
        <v>-593309.26165728015</v>
      </c>
      <c r="G362" s="5"/>
    </row>
    <row r="363" spans="1:7" x14ac:dyDescent="0.25">
      <c r="A363" s="45">
        <f t="shared" ca="1" si="32"/>
        <v>52171</v>
      </c>
      <c r="B363">
        <f t="shared" si="33"/>
        <v>354</v>
      </c>
      <c r="C363" s="44">
        <f t="shared" si="30"/>
        <v>2255.1503347543444</v>
      </c>
      <c r="D363" s="44">
        <f t="shared" si="31"/>
        <v>4974.4844506835452</v>
      </c>
      <c r="E363" s="44">
        <f t="shared" si="34"/>
        <v>-2719.3341159292008</v>
      </c>
      <c r="F363" s="44">
        <f t="shared" si="35"/>
        <v>-598283.74610796373</v>
      </c>
      <c r="G363" s="5"/>
    </row>
    <row r="364" spans="1:7" x14ac:dyDescent="0.25">
      <c r="A364" s="45">
        <f t="shared" ca="1" si="32"/>
        <v>52201</v>
      </c>
      <c r="B364">
        <f t="shared" si="33"/>
        <v>355</v>
      </c>
      <c r="C364" s="44">
        <f t="shared" si="30"/>
        <v>2255.1503347543444</v>
      </c>
      <c r="D364" s="44">
        <f t="shared" si="31"/>
        <v>4997.2841710825114</v>
      </c>
      <c r="E364" s="44">
        <f t="shared" si="34"/>
        <v>-2742.133836328167</v>
      </c>
      <c r="F364" s="44">
        <f t="shared" si="35"/>
        <v>-603281.03027904627</v>
      </c>
      <c r="G364" s="5"/>
    </row>
    <row r="365" spans="1:7" x14ac:dyDescent="0.25">
      <c r="A365" s="45">
        <f t="shared" ca="1" si="32"/>
        <v>52232</v>
      </c>
      <c r="B365">
        <f t="shared" si="33"/>
        <v>356</v>
      </c>
      <c r="C365" s="44">
        <f t="shared" si="30"/>
        <v>2255.1503347543444</v>
      </c>
      <c r="D365" s="44">
        <f t="shared" si="31"/>
        <v>5020.1883901999736</v>
      </c>
      <c r="E365" s="44">
        <f t="shared" si="34"/>
        <v>-2765.0380554456287</v>
      </c>
      <c r="F365" s="44">
        <f t="shared" si="35"/>
        <v>-608301.2186692463</v>
      </c>
      <c r="G365" s="5"/>
    </row>
    <row r="366" spans="1:7" x14ac:dyDescent="0.25">
      <c r="A366" s="45">
        <f t="shared" ca="1" si="32"/>
        <v>52263</v>
      </c>
      <c r="B366">
        <f t="shared" si="33"/>
        <v>357</v>
      </c>
      <c r="C366" s="44">
        <f t="shared" si="30"/>
        <v>2255.1503347543444</v>
      </c>
      <c r="D366" s="44">
        <f t="shared" si="31"/>
        <v>5043.19758698839</v>
      </c>
      <c r="E366" s="44">
        <f t="shared" si="34"/>
        <v>-2788.0472522340456</v>
      </c>
      <c r="F366" s="44">
        <f t="shared" si="35"/>
        <v>-613344.41625623475</v>
      </c>
      <c r="G366" s="5"/>
    </row>
    <row r="367" spans="1:7" x14ac:dyDescent="0.25">
      <c r="A367" s="45">
        <f t="shared" ca="1" si="32"/>
        <v>52291</v>
      </c>
      <c r="B367">
        <f t="shared" si="33"/>
        <v>358</v>
      </c>
      <c r="C367" s="44">
        <f t="shared" si="30"/>
        <v>2255.1503347543444</v>
      </c>
      <c r="D367" s="44">
        <f t="shared" si="31"/>
        <v>5066.3122425954207</v>
      </c>
      <c r="E367" s="44">
        <f t="shared" si="34"/>
        <v>-2811.1619078410758</v>
      </c>
      <c r="F367" s="44">
        <f t="shared" si="35"/>
        <v>-618410.72849883023</v>
      </c>
      <c r="G367" s="5"/>
    </row>
    <row r="368" spans="1:7" x14ac:dyDescent="0.25">
      <c r="A368" s="45">
        <f t="shared" ca="1" si="32"/>
        <v>52322</v>
      </c>
      <c r="B368">
        <f t="shared" si="33"/>
        <v>359</v>
      </c>
      <c r="C368" s="44">
        <f t="shared" si="30"/>
        <v>2255.1503347543444</v>
      </c>
      <c r="D368" s="44">
        <f t="shared" si="31"/>
        <v>5089.5328403739832</v>
      </c>
      <c r="E368" s="44">
        <f t="shared" si="34"/>
        <v>-2834.3825056196388</v>
      </c>
      <c r="F368" s="44">
        <f t="shared" si="35"/>
        <v>-623500.26133920415</v>
      </c>
      <c r="G368" s="5"/>
    </row>
    <row r="369" spans="1:7" x14ac:dyDescent="0.25">
      <c r="A369" s="45">
        <f t="shared" ca="1" si="32"/>
        <v>52352</v>
      </c>
      <c r="B369">
        <f t="shared" si="33"/>
        <v>360</v>
      </c>
      <c r="C369" s="44">
        <f t="shared" si="30"/>
        <v>2255.1503347543444</v>
      </c>
      <c r="D369" s="44">
        <f t="shared" si="31"/>
        <v>5112.8598658923638</v>
      </c>
      <c r="E369" s="44">
        <f t="shared" si="34"/>
        <v>-2857.709531138019</v>
      </c>
      <c r="F369" s="44">
        <f t="shared" si="35"/>
        <v>-628613.12120509648</v>
      </c>
      <c r="G369" s="5"/>
    </row>
    <row r="370" spans="1:7" x14ac:dyDescent="0.25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Parametry</vt:lpstr>
      <vt:lpstr>Harmonogram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skipper</cp:lastModifiedBy>
  <dcterms:created xsi:type="dcterms:W3CDTF">1998-09-30T16:26:14Z</dcterms:created>
  <dcterms:modified xsi:type="dcterms:W3CDTF">2013-06-22T17:51:27Z</dcterms:modified>
  <cp:category>http://www.j-walk.com/ss</cp:category>
</cp:coreProperties>
</file>